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myCurrie\DPC Dropbox\Amy Currie\DPC Shared Folder\Workforce Development\CompetencyFramework\"/>
    </mc:Choice>
  </mc:AlternateContent>
  <xr:revisionPtr revIDLastSave="0" documentId="13_ncr:1_{01A7A439-BD43-4392-AC1B-EE31A4EE70B9}" xr6:coauthVersionLast="47" xr6:coauthVersionMax="47" xr10:uidLastSave="{00000000-0000-0000-0000-000000000000}"/>
  <bookViews>
    <workbookView xWindow="2220" yWindow="1665" windowWidth="17115" windowHeight="12975" xr2:uid="{00000000-000D-0000-FFFF-FFFF00000000}"/>
  </bookViews>
  <sheets>
    <sheet name="RAM Scores" sheetId="1" r:id="rId1"/>
    <sheet name="Staff Skill Levels" sheetId="2" r:id="rId2"/>
    <sheet name="Competency Audit Results" sheetId="3" r:id="rId3"/>
    <sheet name="SkillLevelsForRAM" sheetId="4" state="hidden" r:id="rId4"/>
    <sheet name="SkillLevelCounts" sheetId="5" state="hidden" r:id="rId5"/>
    <sheet name="OrgSkillLevelsForRAM" sheetId="6" state="hidden" r:id="rId6"/>
    <sheet name="Skill Levels" sheetId="7" r:id="rId7"/>
    <sheet name="Governance etc." sheetId="8" r:id="rId8"/>
    <sheet name="Comms &amp; Advocacy" sheetId="9" r:id="rId9"/>
    <sheet name="Info Technology" sheetId="10" r:id="rId10"/>
    <sheet name="Legal and Social" sheetId="11" r:id="rId11"/>
    <sheet name="Digital Preservation" sheetId="12" r:id="rId12"/>
    <sheet name="PickLists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HtK+1V9HTFZ731JoVbOtd56taF9CdBgGAFrQU3qKzS0="/>
    </ext>
  </extLst>
</workbook>
</file>

<file path=xl/calcChain.xml><?xml version="1.0" encoding="utf-8"?>
<calcChain xmlns="http://schemas.openxmlformats.org/spreadsheetml/2006/main">
  <c r="Q5" i="3" l="1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H29" i="3"/>
  <c r="H30" i="3"/>
  <c r="F10" i="6"/>
  <c r="G10" i="6" s="1"/>
  <c r="G53" i="6"/>
  <c r="F53" i="6"/>
  <c r="G52" i="6"/>
  <c r="F52" i="6"/>
  <c r="G51" i="6"/>
  <c r="F51" i="6"/>
  <c r="G50" i="6"/>
  <c r="F50" i="6"/>
  <c r="G49" i="6"/>
  <c r="G54" i="6" s="1"/>
  <c r="F49" i="6"/>
  <c r="H46" i="6"/>
  <c r="I46" i="6" s="1"/>
  <c r="G30" i="3" s="1"/>
  <c r="F46" i="6"/>
  <c r="G46" i="6" s="1"/>
  <c r="E30" i="3" s="1"/>
  <c r="F30" i="3" s="1"/>
  <c r="H45" i="6"/>
  <c r="I45" i="6" s="1"/>
  <c r="G29" i="3" s="1"/>
  <c r="F45" i="6"/>
  <c r="G45" i="6" s="1"/>
  <c r="E29" i="3" s="1"/>
  <c r="F29" i="3" s="1"/>
  <c r="H44" i="6"/>
  <c r="I44" i="6" s="1"/>
  <c r="F44" i="6"/>
  <c r="G44" i="6" s="1"/>
  <c r="H43" i="6"/>
  <c r="I43" i="6" s="1"/>
  <c r="F43" i="6"/>
  <c r="G43" i="6" s="1"/>
  <c r="H42" i="6"/>
  <c r="I42" i="6" s="1"/>
  <c r="G27" i="3" s="1"/>
  <c r="H27" i="3" s="1"/>
  <c r="F42" i="6"/>
  <c r="G42" i="6" s="1"/>
  <c r="E27" i="3" s="1"/>
  <c r="F27" i="3" s="1"/>
  <c r="I41" i="6"/>
  <c r="G26" i="3" s="1"/>
  <c r="H26" i="3" s="1"/>
  <c r="H41" i="6"/>
  <c r="F41" i="6"/>
  <c r="G41" i="6" s="1"/>
  <c r="E26" i="3" s="1"/>
  <c r="F26" i="3" s="1"/>
  <c r="H40" i="6"/>
  <c r="I40" i="6" s="1"/>
  <c r="F40" i="6"/>
  <c r="G40" i="6" s="1"/>
  <c r="H39" i="6"/>
  <c r="I39" i="6" s="1"/>
  <c r="F39" i="6"/>
  <c r="G39" i="6" s="1"/>
  <c r="H38" i="6"/>
  <c r="I38" i="6" s="1"/>
  <c r="F38" i="6"/>
  <c r="G38" i="6" s="1"/>
  <c r="H37" i="6"/>
  <c r="I37" i="6" s="1"/>
  <c r="F37" i="6"/>
  <c r="G37" i="6" s="1"/>
  <c r="H36" i="6"/>
  <c r="I36" i="6" s="1"/>
  <c r="F36" i="6"/>
  <c r="G36" i="6" s="1"/>
  <c r="H35" i="6"/>
  <c r="I35" i="6" s="1"/>
  <c r="F35" i="6"/>
  <c r="G35" i="6" s="1"/>
  <c r="H34" i="6"/>
  <c r="I34" i="6" s="1"/>
  <c r="G23" i="3" s="1"/>
  <c r="H23" i="3" s="1"/>
  <c r="F34" i="6"/>
  <c r="G34" i="6" s="1"/>
  <c r="E23" i="3" s="1"/>
  <c r="F23" i="3" s="1"/>
  <c r="H33" i="6"/>
  <c r="I33" i="6" s="1"/>
  <c r="G22" i="3" s="1"/>
  <c r="H22" i="3" s="1"/>
  <c r="F33" i="6"/>
  <c r="G33" i="6" s="1"/>
  <c r="E22" i="3" s="1"/>
  <c r="F22" i="3" s="1"/>
  <c r="H31" i="6"/>
  <c r="I31" i="6" s="1"/>
  <c r="F31" i="6"/>
  <c r="G31" i="6" s="1"/>
  <c r="H30" i="6"/>
  <c r="I30" i="6" s="1"/>
  <c r="G20" i="3" s="1"/>
  <c r="H20" i="3" s="1"/>
  <c r="F30" i="6"/>
  <c r="G30" i="6" s="1"/>
  <c r="E20" i="3" s="1"/>
  <c r="F20" i="3" s="1"/>
  <c r="H29" i="6"/>
  <c r="I29" i="6" s="1"/>
  <c r="G19" i="3" s="1"/>
  <c r="H19" i="3" s="1"/>
  <c r="F29" i="6"/>
  <c r="G29" i="6" s="1"/>
  <c r="E19" i="3" s="1"/>
  <c r="F19" i="3" s="1"/>
  <c r="H28" i="6"/>
  <c r="I28" i="6" s="1"/>
  <c r="G18" i="3" s="1"/>
  <c r="H18" i="3" s="1"/>
  <c r="F28" i="6"/>
  <c r="G28" i="6" s="1"/>
  <c r="E18" i="3" s="1"/>
  <c r="F18" i="3" s="1"/>
  <c r="H26" i="6"/>
  <c r="I26" i="6" s="1"/>
  <c r="F26" i="6"/>
  <c r="G26" i="6" s="1"/>
  <c r="H24" i="6"/>
  <c r="I24" i="6" s="1"/>
  <c r="F24" i="6"/>
  <c r="G24" i="6" s="1"/>
  <c r="H22" i="6"/>
  <c r="I22" i="6" s="1"/>
  <c r="F22" i="6"/>
  <c r="G22" i="6" s="1"/>
  <c r="H21" i="6"/>
  <c r="I21" i="6" s="1"/>
  <c r="F21" i="6"/>
  <c r="G21" i="6" s="1"/>
  <c r="H20" i="6"/>
  <c r="I20" i="6" s="1"/>
  <c r="F20" i="6"/>
  <c r="G20" i="6" s="1"/>
  <c r="H19" i="6"/>
  <c r="I19" i="6" s="1"/>
  <c r="G13" i="3" s="1"/>
  <c r="H13" i="3" s="1"/>
  <c r="F19" i="6"/>
  <c r="G19" i="6" s="1"/>
  <c r="E13" i="3" s="1"/>
  <c r="F13" i="3" s="1"/>
  <c r="H18" i="6"/>
  <c r="I18" i="6" s="1"/>
  <c r="F18" i="6"/>
  <c r="G18" i="6" s="1"/>
  <c r="H17" i="6"/>
  <c r="I17" i="6" s="1"/>
  <c r="G12" i="3" s="1"/>
  <c r="H12" i="3" s="1"/>
  <c r="F17" i="6"/>
  <c r="G17" i="6" s="1"/>
  <c r="H16" i="6"/>
  <c r="I16" i="6" s="1"/>
  <c r="F16" i="6"/>
  <c r="G16" i="6" s="1"/>
  <c r="H15" i="6"/>
  <c r="I15" i="6" s="1"/>
  <c r="F15" i="6"/>
  <c r="G15" i="6" s="1"/>
  <c r="H14" i="6"/>
  <c r="I14" i="6" s="1"/>
  <c r="F14" i="6"/>
  <c r="G14" i="6" s="1"/>
  <c r="H13" i="6"/>
  <c r="I13" i="6" s="1"/>
  <c r="F13" i="6"/>
  <c r="G13" i="6" s="1"/>
  <c r="H12" i="6"/>
  <c r="I12" i="6" s="1"/>
  <c r="F12" i="6"/>
  <c r="G12" i="6" s="1"/>
  <c r="H11" i="6"/>
  <c r="I11" i="6" s="1"/>
  <c r="G9" i="3" s="1"/>
  <c r="H9" i="3" s="1"/>
  <c r="F11" i="6"/>
  <c r="G11" i="6" s="1"/>
  <c r="H10" i="6"/>
  <c r="I10" i="6" s="1"/>
  <c r="H9" i="6"/>
  <c r="I9" i="6" s="1"/>
  <c r="F9" i="6"/>
  <c r="G9" i="6" s="1"/>
  <c r="H8" i="6"/>
  <c r="I8" i="6" s="1"/>
  <c r="F8" i="6"/>
  <c r="G8" i="6" s="1"/>
  <c r="H7" i="6"/>
  <c r="I7" i="6" s="1"/>
  <c r="F7" i="6"/>
  <c r="G7" i="6" s="1"/>
  <c r="H6" i="6"/>
  <c r="I6" i="6" s="1"/>
  <c r="G6" i="3" s="1"/>
  <c r="H6" i="3" s="1"/>
  <c r="F6" i="6"/>
  <c r="G6" i="6" s="1"/>
  <c r="E6" i="3" s="1"/>
  <c r="F6" i="3" s="1"/>
  <c r="H5" i="6"/>
  <c r="I5" i="6" s="1"/>
  <c r="G5" i="3" s="1"/>
  <c r="H5" i="3" s="1"/>
  <c r="F5" i="6"/>
  <c r="G5" i="6" s="1"/>
  <c r="E5" i="3" s="1"/>
  <c r="F5" i="3" s="1"/>
  <c r="H4" i="6"/>
  <c r="I4" i="6" s="1"/>
  <c r="G4" i="3" s="1"/>
  <c r="H4" i="3" s="1"/>
  <c r="F4" i="6"/>
  <c r="G4" i="6" s="1"/>
  <c r="E4" i="3" s="1"/>
  <c r="F4" i="3" s="1"/>
  <c r="H3" i="6"/>
  <c r="I3" i="6" s="1"/>
  <c r="G3" i="3" s="1"/>
  <c r="H3" i="3" s="1"/>
  <c r="F3" i="6"/>
  <c r="G3" i="6" s="1"/>
  <c r="E3" i="3" s="1"/>
  <c r="F3" i="3" s="1"/>
  <c r="H30" i="5"/>
  <c r="P30" i="3" s="1"/>
  <c r="G30" i="5"/>
  <c r="F30" i="5"/>
  <c r="I30" i="3" s="1"/>
  <c r="J30" i="3" s="1"/>
  <c r="E30" i="5"/>
  <c r="H29" i="5"/>
  <c r="G29" i="5"/>
  <c r="F29" i="5"/>
  <c r="E29" i="5"/>
  <c r="G28" i="5"/>
  <c r="F28" i="5"/>
  <c r="O28" i="3" s="1"/>
  <c r="E28" i="5"/>
  <c r="H27" i="5"/>
  <c r="P27" i="3" s="1"/>
  <c r="G27" i="5"/>
  <c r="F27" i="5"/>
  <c r="I27" i="3" s="1"/>
  <c r="J27" i="3" s="1"/>
  <c r="E27" i="5"/>
  <c r="H26" i="5"/>
  <c r="G26" i="5"/>
  <c r="F26" i="5"/>
  <c r="E26" i="5"/>
  <c r="G25" i="5"/>
  <c r="F25" i="5"/>
  <c r="I25" i="3" s="1"/>
  <c r="J25" i="3" s="1"/>
  <c r="E25" i="5"/>
  <c r="H24" i="5"/>
  <c r="P24" i="3" s="1"/>
  <c r="G24" i="5"/>
  <c r="F24" i="5"/>
  <c r="E24" i="5"/>
  <c r="H23" i="5"/>
  <c r="G23" i="5"/>
  <c r="F23" i="5"/>
  <c r="E23" i="5"/>
  <c r="G22" i="5"/>
  <c r="F22" i="5"/>
  <c r="H22" i="5" s="1"/>
  <c r="P22" i="3" s="1"/>
  <c r="E22" i="5"/>
  <c r="H21" i="5"/>
  <c r="P21" i="3" s="1"/>
  <c r="G21" i="5"/>
  <c r="F21" i="5"/>
  <c r="E21" i="5"/>
  <c r="H20" i="5"/>
  <c r="G20" i="5"/>
  <c r="F20" i="5"/>
  <c r="E20" i="5"/>
  <c r="G19" i="5"/>
  <c r="F19" i="5"/>
  <c r="O19" i="3" s="1"/>
  <c r="E19" i="5"/>
  <c r="H18" i="5"/>
  <c r="P18" i="3" s="1"/>
  <c r="G18" i="5"/>
  <c r="F18" i="5"/>
  <c r="E18" i="5"/>
  <c r="H17" i="5"/>
  <c r="G17" i="5"/>
  <c r="F17" i="5"/>
  <c r="E17" i="5"/>
  <c r="G16" i="5"/>
  <c r="F16" i="5"/>
  <c r="H16" i="5" s="1"/>
  <c r="P16" i="3" s="1"/>
  <c r="E16" i="5"/>
  <c r="H15" i="5"/>
  <c r="P15" i="3" s="1"/>
  <c r="G15" i="5"/>
  <c r="F15" i="5"/>
  <c r="E15" i="5"/>
  <c r="H14" i="5"/>
  <c r="G14" i="5"/>
  <c r="F14" i="5"/>
  <c r="E14" i="5"/>
  <c r="G13" i="5"/>
  <c r="F13" i="5"/>
  <c r="I13" i="3" s="1"/>
  <c r="J13" i="3" s="1"/>
  <c r="E13" i="5"/>
  <c r="H12" i="5"/>
  <c r="P12" i="3" s="1"/>
  <c r="G12" i="5"/>
  <c r="F12" i="5"/>
  <c r="E12" i="5"/>
  <c r="H11" i="5"/>
  <c r="G11" i="5"/>
  <c r="F11" i="5"/>
  <c r="E11" i="5"/>
  <c r="G10" i="5"/>
  <c r="F10" i="5"/>
  <c r="H10" i="5" s="1"/>
  <c r="P10" i="3" s="1"/>
  <c r="E10" i="5"/>
  <c r="H9" i="5"/>
  <c r="P9" i="3" s="1"/>
  <c r="G9" i="5"/>
  <c r="F9" i="5"/>
  <c r="E9" i="5"/>
  <c r="H8" i="5"/>
  <c r="G8" i="5"/>
  <c r="F8" i="5"/>
  <c r="E8" i="5"/>
  <c r="G7" i="5"/>
  <c r="F7" i="5"/>
  <c r="O7" i="3" s="1"/>
  <c r="E7" i="5"/>
  <c r="H6" i="5"/>
  <c r="P6" i="3" s="1"/>
  <c r="G6" i="5"/>
  <c r="F6" i="5"/>
  <c r="E6" i="5"/>
  <c r="H5" i="5"/>
  <c r="G5" i="5"/>
  <c r="F5" i="5"/>
  <c r="E5" i="5"/>
  <c r="G4" i="5"/>
  <c r="F4" i="5"/>
  <c r="H4" i="5" s="1"/>
  <c r="P4" i="3" s="1"/>
  <c r="Q4" i="3" s="1"/>
  <c r="E4" i="5"/>
  <c r="G3" i="5"/>
  <c r="F3" i="5"/>
  <c r="O3" i="3" s="1"/>
  <c r="E3" i="5"/>
  <c r="O30" i="3"/>
  <c r="T29" i="3"/>
  <c r="U29" i="3" s="1"/>
  <c r="R29" i="3"/>
  <c r="S29" i="3" s="1"/>
  <c r="P29" i="3"/>
  <c r="O29" i="3"/>
  <c r="I29" i="3"/>
  <c r="M29" i="3" s="1"/>
  <c r="N29" i="3" s="1"/>
  <c r="R26" i="3"/>
  <c r="S26" i="3" s="1"/>
  <c r="P26" i="3"/>
  <c r="O26" i="3"/>
  <c r="I26" i="3"/>
  <c r="J26" i="3" s="1"/>
  <c r="O25" i="3"/>
  <c r="O24" i="3"/>
  <c r="I24" i="3"/>
  <c r="K24" i="3" s="1"/>
  <c r="L24" i="3" s="1"/>
  <c r="P23" i="3"/>
  <c r="T23" i="3" s="1"/>
  <c r="U23" i="3" s="1"/>
  <c r="O23" i="3"/>
  <c r="I23" i="3"/>
  <c r="K23" i="3" s="1"/>
  <c r="L23" i="3" s="1"/>
  <c r="O21" i="3"/>
  <c r="I21" i="3"/>
  <c r="J21" i="3" s="1"/>
  <c r="P20" i="3"/>
  <c r="R20" i="3" s="1"/>
  <c r="S20" i="3" s="1"/>
  <c r="O20" i="3"/>
  <c r="I20" i="3"/>
  <c r="K20" i="3" s="1"/>
  <c r="L20" i="3" s="1"/>
  <c r="I19" i="3"/>
  <c r="K19" i="3" s="1"/>
  <c r="L19" i="3" s="1"/>
  <c r="O18" i="3"/>
  <c r="I18" i="3"/>
  <c r="K18" i="3" s="1"/>
  <c r="L18" i="3" s="1"/>
  <c r="T17" i="3"/>
  <c r="U17" i="3" s="1"/>
  <c r="R17" i="3"/>
  <c r="S17" i="3" s="1"/>
  <c r="P17" i="3"/>
  <c r="O17" i="3"/>
  <c r="I17" i="3"/>
  <c r="M17" i="3" s="1"/>
  <c r="N17" i="3" s="1"/>
  <c r="O15" i="3"/>
  <c r="I15" i="3"/>
  <c r="J15" i="3" s="1"/>
  <c r="R14" i="3"/>
  <c r="S14" i="3" s="1"/>
  <c r="P14" i="3"/>
  <c r="T14" i="3" s="1"/>
  <c r="U14" i="3" s="1"/>
  <c r="O14" i="3"/>
  <c r="I14" i="3"/>
  <c r="J14" i="3" s="1"/>
  <c r="O13" i="3"/>
  <c r="O12" i="3"/>
  <c r="I12" i="3"/>
  <c r="J12" i="3" s="1"/>
  <c r="T11" i="3"/>
  <c r="U11" i="3" s="1"/>
  <c r="P11" i="3"/>
  <c r="R11" i="3" s="1"/>
  <c r="S11" i="3" s="1"/>
  <c r="O11" i="3"/>
  <c r="I11" i="3"/>
  <c r="K11" i="3" s="1"/>
  <c r="L11" i="3" s="1"/>
  <c r="O9" i="3"/>
  <c r="I9" i="3"/>
  <c r="J9" i="3" s="1"/>
  <c r="P8" i="3"/>
  <c r="R8" i="3" s="1"/>
  <c r="S8" i="3" s="1"/>
  <c r="O8" i="3"/>
  <c r="I8" i="3"/>
  <c r="K8" i="3" s="1"/>
  <c r="L8" i="3" s="1"/>
  <c r="I7" i="3"/>
  <c r="J7" i="3" s="1"/>
  <c r="O6" i="3"/>
  <c r="I6" i="3"/>
  <c r="K6" i="3" s="1"/>
  <c r="L6" i="3" s="1"/>
  <c r="T5" i="3"/>
  <c r="U5" i="3" s="1"/>
  <c r="R5" i="3"/>
  <c r="S5" i="3" s="1"/>
  <c r="P5" i="3"/>
  <c r="O5" i="3"/>
  <c r="I5" i="3"/>
  <c r="M5" i="3" s="1"/>
  <c r="N5" i="3" s="1"/>
  <c r="J20" i="3" l="1"/>
  <c r="J19" i="3"/>
  <c r="J18" i="3"/>
  <c r="M8" i="3"/>
  <c r="N8" i="3" s="1"/>
  <c r="M18" i="3"/>
  <c r="N18" i="3" s="1"/>
  <c r="J8" i="3"/>
  <c r="M20" i="3"/>
  <c r="N20" i="3" s="1"/>
  <c r="G14" i="3"/>
  <c r="H14" i="3" s="1"/>
  <c r="J24" i="3"/>
  <c r="J23" i="3"/>
  <c r="J11" i="3"/>
  <c r="K9" i="3"/>
  <c r="L9" i="3" s="1"/>
  <c r="M11" i="3"/>
  <c r="N11" i="3" s="1"/>
  <c r="J29" i="3"/>
  <c r="J17" i="3"/>
  <c r="J5" i="3"/>
  <c r="K21" i="3"/>
  <c r="L21" i="3" s="1"/>
  <c r="M21" i="3"/>
  <c r="N21" i="3" s="1"/>
  <c r="M9" i="3"/>
  <c r="N9" i="3" s="1"/>
  <c r="M23" i="3"/>
  <c r="N23" i="3" s="1"/>
  <c r="M6" i="3"/>
  <c r="N6" i="3" s="1"/>
  <c r="K15" i="3"/>
  <c r="L15" i="3" s="1"/>
  <c r="J6" i="3"/>
  <c r="M15" i="3"/>
  <c r="N15" i="3" s="1"/>
  <c r="G7" i="3"/>
  <c r="H7" i="3" s="1"/>
  <c r="G25" i="3"/>
  <c r="H25" i="3" s="1"/>
  <c r="G8" i="3"/>
  <c r="H8" i="3" s="1"/>
  <c r="G10" i="3"/>
  <c r="H10" i="3" s="1"/>
  <c r="G11" i="3"/>
  <c r="H11" i="3" s="1"/>
  <c r="G28" i="3"/>
  <c r="H28" i="3" s="1"/>
  <c r="G24" i="3"/>
  <c r="H24" i="3" s="1"/>
  <c r="F54" i="6"/>
  <c r="F27" i="6" s="1"/>
  <c r="G27" i="6" s="1"/>
  <c r="E17" i="3" s="1"/>
  <c r="F17" i="3" s="1"/>
  <c r="I3" i="3"/>
  <c r="H3" i="5"/>
  <c r="P3" i="3" s="1"/>
  <c r="Q3" i="3" s="1"/>
  <c r="E24" i="3"/>
  <c r="F24" i="3" s="1"/>
  <c r="E25" i="3"/>
  <c r="F25" i="3" s="1"/>
  <c r="E28" i="3"/>
  <c r="F28" i="3" s="1"/>
  <c r="E9" i="3"/>
  <c r="F9" i="3" s="1"/>
  <c r="E14" i="3"/>
  <c r="F14" i="3" s="1"/>
  <c r="E10" i="3"/>
  <c r="F10" i="3" s="1"/>
  <c r="E11" i="3"/>
  <c r="F11" i="3" s="1"/>
  <c r="E7" i="3"/>
  <c r="F7" i="3" s="1"/>
  <c r="E8" i="3"/>
  <c r="F8" i="3" s="1"/>
  <c r="T27" i="3"/>
  <c r="U27" i="3" s="1"/>
  <c r="R27" i="3"/>
  <c r="S27" i="3" s="1"/>
  <c r="T15" i="3"/>
  <c r="U15" i="3" s="1"/>
  <c r="R15" i="3"/>
  <c r="S15" i="3" s="1"/>
  <c r="R21" i="3"/>
  <c r="S21" i="3" s="1"/>
  <c r="T21" i="3"/>
  <c r="U21" i="3" s="1"/>
  <c r="K27" i="3"/>
  <c r="L27" i="3" s="1"/>
  <c r="M27" i="3"/>
  <c r="N27" i="3" s="1"/>
  <c r="H25" i="6"/>
  <c r="I25" i="6" s="1"/>
  <c r="G16" i="3" s="1"/>
  <c r="H16" i="3" s="1"/>
  <c r="H27" i="6"/>
  <c r="I27" i="6" s="1"/>
  <c r="G17" i="3" s="1"/>
  <c r="H17" i="3" s="1"/>
  <c r="H32" i="6"/>
  <c r="I32" i="6" s="1"/>
  <c r="G21" i="3" s="1"/>
  <c r="H21" i="3" s="1"/>
  <c r="H23" i="6"/>
  <c r="I23" i="6" s="1"/>
  <c r="G15" i="3" s="1"/>
  <c r="H15" i="3" s="1"/>
  <c r="T24" i="3"/>
  <c r="U24" i="3" s="1"/>
  <c r="R24" i="3"/>
  <c r="S24" i="3" s="1"/>
  <c r="M26" i="3"/>
  <c r="N26" i="3" s="1"/>
  <c r="K26" i="3"/>
  <c r="L26" i="3" s="1"/>
  <c r="T18" i="3"/>
  <c r="U18" i="3" s="1"/>
  <c r="R18" i="3"/>
  <c r="S18" i="3" s="1"/>
  <c r="M25" i="3"/>
  <c r="N25" i="3" s="1"/>
  <c r="K25" i="3"/>
  <c r="L25" i="3" s="1"/>
  <c r="T22" i="3"/>
  <c r="U22" i="3" s="1"/>
  <c r="R22" i="3"/>
  <c r="S22" i="3" s="1"/>
  <c r="M14" i="3"/>
  <c r="N14" i="3" s="1"/>
  <c r="K14" i="3"/>
  <c r="L14" i="3" s="1"/>
  <c r="R9" i="3"/>
  <c r="S9" i="3" s="1"/>
  <c r="T9" i="3"/>
  <c r="U9" i="3" s="1"/>
  <c r="R16" i="3"/>
  <c r="S16" i="3" s="1"/>
  <c r="T16" i="3"/>
  <c r="U16" i="3" s="1"/>
  <c r="E12" i="3"/>
  <c r="F12" i="3" s="1"/>
  <c r="K30" i="3"/>
  <c r="L30" i="3" s="1"/>
  <c r="R4" i="3"/>
  <c r="S4" i="3" s="1"/>
  <c r="T4" i="3"/>
  <c r="U4" i="3" s="1"/>
  <c r="M30" i="3"/>
  <c r="N30" i="3" s="1"/>
  <c r="R12" i="3"/>
  <c r="S12" i="3" s="1"/>
  <c r="T12" i="3"/>
  <c r="U12" i="3" s="1"/>
  <c r="T6" i="3"/>
  <c r="U6" i="3" s="1"/>
  <c r="R6" i="3"/>
  <c r="S6" i="3" s="1"/>
  <c r="M13" i="3"/>
  <c r="N13" i="3" s="1"/>
  <c r="K13" i="3"/>
  <c r="L13" i="3" s="1"/>
  <c r="T30" i="3"/>
  <c r="U30" i="3" s="1"/>
  <c r="R30" i="3"/>
  <c r="S30" i="3" s="1"/>
  <c r="T3" i="3"/>
  <c r="U3" i="3" s="1"/>
  <c r="R3" i="3"/>
  <c r="S3" i="3" s="1"/>
  <c r="T10" i="3"/>
  <c r="U10" i="3" s="1"/>
  <c r="R10" i="3"/>
  <c r="S10" i="3" s="1"/>
  <c r="I4" i="3"/>
  <c r="J4" i="3" s="1"/>
  <c r="O22" i="3"/>
  <c r="I28" i="3"/>
  <c r="J28" i="3" s="1"/>
  <c r="K7" i="3"/>
  <c r="L7" i="3" s="1"/>
  <c r="O10" i="3"/>
  <c r="I16" i="3"/>
  <c r="J16" i="3" s="1"/>
  <c r="T26" i="3"/>
  <c r="U26" i="3" s="1"/>
  <c r="O27" i="3"/>
  <c r="I22" i="3"/>
  <c r="J22" i="3" s="1"/>
  <c r="H7" i="5"/>
  <c r="P7" i="3" s="1"/>
  <c r="H13" i="5"/>
  <c r="P13" i="3" s="1"/>
  <c r="H19" i="5"/>
  <c r="P19" i="3" s="1"/>
  <c r="H25" i="5"/>
  <c r="P25" i="3" s="1"/>
  <c r="H28" i="5"/>
  <c r="P28" i="3" s="1"/>
  <c r="K5" i="3"/>
  <c r="L5" i="3" s="1"/>
  <c r="M7" i="3"/>
  <c r="N7" i="3" s="1"/>
  <c r="T8" i="3"/>
  <c r="U8" i="3" s="1"/>
  <c r="K17" i="3"/>
  <c r="L17" i="3" s="1"/>
  <c r="M19" i="3"/>
  <c r="N19" i="3" s="1"/>
  <c r="T20" i="3"/>
  <c r="U20" i="3" s="1"/>
  <c r="K29" i="3"/>
  <c r="L29" i="3" s="1"/>
  <c r="I10" i="3"/>
  <c r="J10" i="3" s="1"/>
  <c r="K12" i="3"/>
  <c r="L12" i="3" s="1"/>
  <c r="O16" i="3"/>
  <c r="M12" i="3"/>
  <c r="N12" i="3" s="1"/>
  <c r="R23" i="3"/>
  <c r="S23" i="3" s="1"/>
  <c r="M24" i="3"/>
  <c r="N24" i="3" s="1"/>
  <c r="O4" i="3"/>
  <c r="F23" i="6" l="1"/>
  <c r="G23" i="6" s="1"/>
  <c r="E15" i="3" s="1"/>
  <c r="F15" i="3" s="1"/>
  <c r="F25" i="6"/>
  <c r="G25" i="6" s="1"/>
  <c r="E16" i="3" s="1"/>
  <c r="F16" i="3" s="1"/>
  <c r="F32" i="6"/>
  <c r="G32" i="6" s="1"/>
  <c r="E21" i="3" s="1"/>
  <c r="F21" i="3" s="1"/>
  <c r="M3" i="3"/>
  <c r="N3" i="3" s="1"/>
  <c r="K3" i="3"/>
  <c r="L3" i="3" s="1"/>
  <c r="J3" i="3"/>
  <c r="M16" i="3"/>
  <c r="N16" i="3" s="1"/>
  <c r="K16" i="3"/>
  <c r="L16" i="3" s="1"/>
  <c r="R19" i="3"/>
  <c r="S19" i="3" s="1"/>
  <c r="T19" i="3"/>
  <c r="U19" i="3" s="1"/>
  <c r="M28" i="3"/>
  <c r="N28" i="3" s="1"/>
  <c r="K28" i="3"/>
  <c r="L28" i="3" s="1"/>
  <c r="T13" i="3"/>
  <c r="U13" i="3" s="1"/>
  <c r="R13" i="3"/>
  <c r="S13" i="3" s="1"/>
  <c r="M22" i="3"/>
  <c r="N22" i="3" s="1"/>
  <c r="K22" i="3"/>
  <c r="L22" i="3" s="1"/>
  <c r="M4" i="3"/>
  <c r="N4" i="3" s="1"/>
  <c r="K4" i="3"/>
  <c r="L4" i="3" s="1"/>
  <c r="M10" i="3"/>
  <c r="N10" i="3" s="1"/>
  <c r="K10" i="3"/>
  <c r="L10" i="3" s="1"/>
  <c r="R28" i="3"/>
  <c r="S28" i="3" s="1"/>
  <c r="T28" i="3"/>
  <c r="U28" i="3" s="1"/>
  <c r="T25" i="3"/>
  <c r="U25" i="3" s="1"/>
  <c r="R25" i="3"/>
  <c r="S25" i="3" s="1"/>
  <c r="R7" i="3"/>
  <c r="S7" i="3" s="1"/>
  <c r="T7" i="3"/>
  <c r="U7" i="3" s="1"/>
</calcChain>
</file>

<file path=xl/sharedStrings.xml><?xml version="1.0" encoding="utf-8"?>
<sst xmlns="http://schemas.openxmlformats.org/spreadsheetml/2006/main" count="699" uniqueCount="322">
  <si>
    <t>RAM Section</t>
  </si>
  <si>
    <t>Current Level</t>
  </si>
  <si>
    <t>Target Level</t>
  </si>
  <si>
    <t>A</t>
  </si>
  <si>
    <t>Organizational Viability</t>
  </si>
  <si>
    <t>Level Number</t>
  </si>
  <si>
    <t>Level Description</t>
  </si>
  <si>
    <t>B</t>
  </si>
  <si>
    <t>Policy and Strategy</t>
  </si>
  <si>
    <t>Minimal Awareness</t>
  </si>
  <si>
    <t>C</t>
  </si>
  <si>
    <t>Legal and Ethical</t>
  </si>
  <si>
    <t>Awareness</t>
  </si>
  <si>
    <t>D</t>
  </si>
  <si>
    <t>IT Capability</t>
  </si>
  <si>
    <t>Basic</t>
  </si>
  <si>
    <t>E</t>
  </si>
  <si>
    <t>Continuous Improvement</t>
  </si>
  <si>
    <t>Managed</t>
  </si>
  <si>
    <t>F</t>
  </si>
  <si>
    <t>Community</t>
  </si>
  <si>
    <t>Optimized</t>
  </si>
  <si>
    <t>G</t>
  </si>
  <si>
    <t>Acquisition, Transfer and Ingest</t>
  </si>
  <si>
    <t>H</t>
  </si>
  <si>
    <t>Bitstream Preservation</t>
  </si>
  <si>
    <t>I</t>
  </si>
  <si>
    <t>Content Preservation</t>
  </si>
  <si>
    <t>J</t>
  </si>
  <si>
    <t>Metadata Management</t>
  </si>
  <si>
    <t>K</t>
  </si>
  <si>
    <t>Discovery and Access</t>
  </si>
  <si>
    <t>Name of Staff Member (Optional)</t>
  </si>
  <si>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</si>
  <si>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</si>
  <si>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</si>
  <si>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</si>
  <si>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</si>
  <si>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</si>
  <si>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</si>
  <si>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</si>
  <si>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</si>
  <si>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</si>
  <si>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Name 11</t>
  </si>
  <si>
    <t>Name 12</t>
  </si>
  <si>
    <t>Name 13</t>
  </si>
  <si>
    <t>Name 14</t>
  </si>
  <si>
    <t>Name 15</t>
  </si>
  <si>
    <t>Name 16</t>
  </si>
  <si>
    <t>Name 17</t>
  </si>
  <si>
    <t>Name 18</t>
  </si>
  <si>
    <t>Name 19</t>
  </si>
  <si>
    <t>Name 20</t>
  </si>
  <si>
    <t>Name 21</t>
  </si>
  <si>
    <t>Name 22</t>
  </si>
  <si>
    <t>Name 23</t>
  </si>
  <si>
    <t>Name 24</t>
  </si>
  <si>
    <t>Name 25</t>
  </si>
  <si>
    <t>Name 26</t>
  </si>
  <si>
    <t>Name 27</t>
  </si>
  <si>
    <t>Name 28</t>
  </si>
  <si>
    <t>Name 29</t>
  </si>
  <si>
    <t>Name 30</t>
  </si>
  <si>
    <t>Name 31</t>
  </si>
  <si>
    <t>Name 32</t>
  </si>
  <si>
    <t>Name 33</t>
  </si>
  <si>
    <t>Name 34</t>
  </si>
  <si>
    <t>Name 35</t>
  </si>
  <si>
    <t>Name 36</t>
  </si>
  <si>
    <t>Name 37</t>
  </si>
  <si>
    <t>Name 38</t>
  </si>
  <si>
    <t>Name 39</t>
  </si>
  <si>
    <t>Name 40</t>
  </si>
  <si>
    <t>Name 41</t>
  </si>
  <si>
    <t>Name 42</t>
  </si>
  <si>
    <t>Name 43</t>
  </si>
  <si>
    <t>Name 44</t>
  </si>
  <si>
    <t>Name 45</t>
  </si>
  <si>
    <t>Name 46</t>
  </si>
  <si>
    <t>Name 47</t>
  </si>
  <si>
    <t>Name 48</t>
  </si>
  <si>
    <t>Name 49</t>
  </si>
  <si>
    <t>Name 50</t>
  </si>
  <si>
    <t>Job Title (Optional)</t>
  </si>
  <si>
    <t>Governance, Resourcing, and Management</t>
  </si>
  <si>
    <t>Policy Development</t>
  </si>
  <si>
    <t>Risk Management</t>
  </si>
  <si>
    <t>Resource Management</t>
  </si>
  <si>
    <t>Staff Management</t>
  </si>
  <si>
    <t>Strategy and Planning</t>
  </si>
  <si>
    <t>Analysis and Decision-Making</t>
  </si>
  <si>
    <t>Communications and Advocacy</t>
  </si>
  <si>
    <t>Effective Communication</t>
  </si>
  <si>
    <t>Collaboration and Teamwork</t>
  </si>
  <si>
    <t>Stakeholder Analysis and Engagement</t>
  </si>
  <si>
    <t>User Analysis and Engagement</t>
  </si>
  <si>
    <t>Advocacy</t>
  </si>
  <si>
    <t>Training</t>
  </si>
  <si>
    <t>Producing Documentation</t>
  </si>
  <si>
    <t>Information Technology</t>
  </si>
  <si>
    <t>General IT Literacy</t>
  </si>
  <si>
    <t>Computer Programming</t>
  </si>
  <si>
    <t>System Procurement</t>
  </si>
  <si>
    <t>Storage Infrastructures</t>
  </si>
  <si>
    <t>Information Security</t>
  </si>
  <si>
    <t>Workflow Development and Implementation</t>
  </si>
  <si>
    <t>Legal and Social Responsibilities</t>
  </si>
  <si>
    <t>Legal and Regularity Compliance</t>
  </si>
  <si>
    <t>Environmental Impact</t>
  </si>
  <si>
    <t>Inclusion and Diversity</t>
  </si>
  <si>
    <t>Ethics</t>
  </si>
  <si>
    <t>Digital Preservation Domain Specific</t>
  </si>
  <si>
    <t>Metadata Standards and Implementation</t>
  </si>
  <si>
    <t>Information Management Principles</t>
  </si>
  <si>
    <t>Approaches to Preservation</t>
  </si>
  <si>
    <t>DP Standards and Models</t>
  </si>
  <si>
    <t>Managing Access</t>
  </si>
  <si>
    <t>Required Skill Level for Current RAM Maturity</t>
  </si>
  <si>
    <t>Required Skill Level for Target RAM Level</t>
  </si>
  <si>
    <t>Highest Skill Level</t>
  </si>
  <si>
    <t>Skill Gap - Current Number</t>
  </si>
  <si>
    <t>Skill Gap for Current RAM</t>
  </si>
  <si>
    <t>Skill Gap Target Number</t>
  </si>
  <si>
    <t>Skill Gap for Target RAM</t>
  </si>
  <si>
    <t>Count of Staff Scoring Skill</t>
  </si>
  <si>
    <t xml:space="preserve"> Average Skill Level</t>
  </si>
  <si>
    <t>Current Skill Gap Number</t>
  </si>
  <si>
    <t>Target Skill Gap Number</t>
  </si>
  <si>
    <t>Skill/Knowledge Area</t>
  </si>
  <si>
    <t>#</t>
  </si>
  <si>
    <t>Skill/Knowledge</t>
  </si>
  <si>
    <t>RAM Level/Skill Level</t>
  </si>
  <si>
    <t>G-K</t>
  </si>
  <si>
    <t>Service Capabilities</t>
  </si>
  <si>
    <t>Legal Basis</t>
  </si>
  <si>
    <t>Acquisition, Transfer, and Ingest</t>
  </si>
  <si>
    <t>Max</t>
  </si>
  <si>
    <t>Count</t>
  </si>
  <si>
    <t>Sum</t>
  </si>
  <si>
    <t>Average</t>
  </si>
  <si>
    <t>Current RAM Level</t>
  </si>
  <si>
    <t>Skill Level for Current</t>
  </si>
  <si>
    <t>Target RAM Level</t>
  </si>
  <si>
    <t>Related Skill Level for Target</t>
  </si>
  <si>
    <t>Top Level</t>
  </si>
  <si>
    <t>Level No.</t>
  </si>
  <si>
    <t>Skill Levels</t>
  </si>
  <si>
    <t>Description</t>
  </si>
  <si>
    <t>Example Activity Descriptor Words</t>
  </si>
  <si>
    <t>Has heard of, recognizes, is aware of</t>
  </si>
  <si>
    <t xml:space="preserve">Has delivered, has used, applies, implements, inputs to, plans, selects, documents </t>
  </si>
  <si>
    <t>Develops, leads on, manages, analyzes, monitors</t>
  </si>
  <si>
    <t>Expert</t>
  </si>
  <si>
    <t>Innovates, authors, designs, researches</t>
  </si>
  <si>
    <t>No.</t>
  </si>
  <si>
    <t>Skill Element</t>
  </si>
  <si>
    <t>Example Statement</t>
  </si>
  <si>
    <t>Example Activities</t>
  </si>
  <si>
    <t>Can develop robust policy with reference to organizational goals, values, and existing policy</t>
  </si>
  <si>
    <t>Contextualizing digital preservation in relation to organizational goals, values, and existing policy frameworks</t>
  </si>
  <si>
    <t>Drafting policy statements, either to form a standalone document or as additions to existing policies</t>
  </si>
  <si>
    <t>Progressing a new or updated policy through internal approval</t>
  </si>
  <si>
    <t>Managing regular reviews and updates of policy</t>
  </si>
  <si>
    <t>Can apply risk management techniques for decision making, planning, and management</t>
  </si>
  <si>
    <t>Planning to ensure preparedness for natural and man-made disaster</t>
  </si>
  <si>
    <t xml:space="preserve">Developing continuity and succession plans </t>
  </si>
  <si>
    <t>Can effectively manage available resources</t>
  </si>
  <si>
    <t>Financial planning, budgeting, and cost analysis</t>
  </si>
  <si>
    <t>Negotiating and managing contracts</t>
  </si>
  <si>
    <t>Developing business cases</t>
  </si>
  <si>
    <t>Evaluating business cases</t>
  </si>
  <si>
    <t>Can recruit, manage, motivate, and support competent staff</t>
  </si>
  <si>
    <t>Drafting role descriptions and staff recruitment</t>
  </si>
  <si>
    <t>Line management, team building, and supporting staff</t>
  </si>
  <si>
    <t>Professional development planning</t>
  </si>
  <si>
    <t>Can develop and implement strategy using suitable project planning and management techniques</t>
  </si>
  <si>
    <t>Developing strategy to implement organizational policy, including roadmaps</t>
  </si>
  <si>
    <t>Project planning and management</t>
  </si>
  <si>
    <t>Management or participation in steering or working groups</t>
  </si>
  <si>
    <t>Can think critically, analyze data, make difficult decisions, and solve complex problems</t>
  </si>
  <si>
    <t xml:space="preserve">Comparing solutions based on identified requirements and selecting an option </t>
  </si>
  <si>
    <t xml:space="preserve">Analyzing user data to develop plans </t>
  </si>
  <si>
    <t xml:space="preserve">No. </t>
  </si>
  <si>
    <t>Can communicate effectively, both verbally and in written formats</t>
  </si>
  <si>
    <t>Giving presentations</t>
  </si>
  <si>
    <t>Negotiating with depositors</t>
  </si>
  <si>
    <t xml:space="preserve">Participating in networking opportunities and making connections </t>
  </si>
  <si>
    <t>Can collaborate with internal and external colleagues, including working well as part of a team</t>
  </si>
  <si>
    <t>Participating in working groups</t>
  </si>
  <si>
    <t>Working as part of a project team to achieve goals</t>
  </si>
  <si>
    <t>Cooperating with other departments to identify issues and implement solutions</t>
  </si>
  <si>
    <t>Can manage stakeholder engagement, incl. identification, mapping, and planning</t>
  </si>
  <si>
    <t>Identifying stakeholders</t>
  </si>
  <si>
    <t>Stakeholder mapping and analysis</t>
  </si>
  <si>
    <t>Developing/implementing a stakeholder engagement plan</t>
  </si>
  <si>
    <t>Can undertake an analysis of users and their needs through a variety of techniques</t>
  </si>
  <si>
    <t>Identification of users/groups</t>
  </si>
  <si>
    <t>User needs analysis</t>
  </si>
  <si>
    <t>User experience/usability testing</t>
  </si>
  <si>
    <t>Holding user group meetings/workshops</t>
  </si>
  <si>
    <t xml:space="preserve">Can employ a range of advocacy techniques to raise awareness of digital preservation </t>
  </si>
  <si>
    <t>Presenting the need for additional resources</t>
  </si>
  <si>
    <t>Can develop and present training and development opportunities using appropriate delivery methodologies</t>
  </si>
  <si>
    <t>Developing training courses</t>
  </si>
  <si>
    <t>Delivering training courses</t>
  </si>
  <si>
    <t>Facilitating or undertaking mentorship</t>
  </si>
  <si>
    <t>Can produce documentation required to manage effective digital preservation</t>
  </si>
  <si>
    <t>Documenting procedures and workflows</t>
  </si>
  <si>
    <t>Producing technical documentation</t>
  </si>
  <si>
    <t>Documenting actions carried out on digital content</t>
  </si>
  <si>
    <t>Can understand and work with a range of key information formats and systems</t>
  </si>
  <si>
    <t>Using common software packages</t>
  </si>
  <si>
    <t>Installing and setting up new software tools</t>
  </si>
  <si>
    <t>Understanding basic IT concepts, e.g. software, systems, file formats</t>
  </si>
  <si>
    <t>Can develop algorithms and generate related programs and/or scripts</t>
  </si>
  <si>
    <t>Can identify the requirements for a new system or service and utilize these to select and procure a solution</t>
  </si>
  <si>
    <t>Developing use cases</t>
  </si>
  <si>
    <t>Drafting an Invitation to Tender or a Request for Proposals</t>
  </si>
  <si>
    <t>Piloting systems and/or services</t>
  </si>
  <si>
    <t>Planning and managing back-ups</t>
  </si>
  <si>
    <t>Undertaking integrity checking</t>
  </si>
  <si>
    <t>Implementing processes for media refreshment</t>
  </si>
  <si>
    <t>Can understand and input to the implementation of information security protocols and processes</t>
  </si>
  <si>
    <t>Managing permissions to control access</t>
  </si>
  <si>
    <t>Undertaking virus checks</t>
  </si>
  <si>
    <t>Capturing and analyzing access logs</t>
  </si>
  <si>
    <t>Using encryption to secure sensitive data</t>
  </si>
  <si>
    <t>Can design, document, and use workflows to manage the preservation of digital information</t>
  </si>
  <si>
    <t>Testing proposed workflows</t>
  </si>
  <si>
    <t>Writing procedures for using workflows</t>
  </si>
  <si>
    <t>Reviewing and enhancing existing workflows</t>
  </si>
  <si>
    <t>D. Legal and Social Responsibilities</t>
  </si>
  <si>
    <t>Legal and Regulatory Compliance</t>
  </si>
  <si>
    <t>Can manage the organization's legal and regulatory compliance in relation to digital preservation</t>
  </si>
  <si>
    <t>Identification of relevant regulatory requirements and legal frameworks</t>
  </si>
  <si>
    <t>Managing Intellectual Property Rights</t>
  </si>
  <si>
    <t>Managing legal agreements</t>
  </si>
  <si>
    <t>Managing sensitive data</t>
  </si>
  <si>
    <t>Assessing legal risks</t>
  </si>
  <si>
    <t>Can understand the environmental impact of digital preservation and incorporate this into decision-making, planning, and practice</t>
  </si>
  <si>
    <t>Gathering information on energy consumption</t>
  </si>
  <si>
    <t>Assessing the organization's carbon footprint in relation to digital preservation</t>
  </si>
  <si>
    <t>Making and implementing recommendations for environmental sustainability</t>
  </si>
  <si>
    <t>Can ensure inclusion and diversity good practice is embedded in all digital preservation activities</t>
  </si>
  <si>
    <t>Supporting, overseeing, and evaluating staff in a responsible, inclusive, and fair manner</t>
  </si>
  <si>
    <t>Assessing activities for unconscious bias</t>
  </si>
  <si>
    <t>Ensuring the use of inclusive language in communications, documentation, catalogs etc.</t>
  </si>
  <si>
    <t>Making systems and resources accessible where possible</t>
  </si>
  <si>
    <t>Can understand and apply ethical approaches to digital preservation</t>
  </si>
  <si>
    <t>Ensuring accountability</t>
  </si>
  <si>
    <t>Applying ethical collecting policies and practices</t>
  </si>
  <si>
    <t>Maintaining an ethical approach to professional conduct</t>
  </si>
  <si>
    <t>Considering the ethics of providing access to sensitive collections</t>
  </si>
  <si>
    <t>Developing and implementing a preservation metadata schema</t>
  </si>
  <si>
    <t>Implementing controlled vocabularies</t>
  </si>
  <si>
    <t>Developing and implementing a schema for structural metadata based on information package designs</t>
  </si>
  <si>
    <t>Implementing persistent identifiers</t>
  </si>
  <si>
    <t>Capturing descriptive metadata to facilitate discovery and access</t>
  </si>
  <si>
    <t>Can understand and apply core information management principles</t>
  </si>
  <si>
    <t>Documenting provenance</t>
  </si>
  <si>
    <t>Maintaining chain of custody</t>
  </si>
  <si>
    <t>Setting collecting policies to facilitate selection</t>
  </si>
  <si>
    <t>Carrying out appraisal</t>
  </si>
  <si>
    <t>Auditing collections</t>
  </si>
  <si>
    <t xml:space="preserve">Setting retention periods and facilitating managed disposal </t>
  </si>
  <si>
    <t>Developing and implementing information package designs</t>
  </si>
  <si>
    <t>Developing preservation plans</t>
  </si>
  <si>
    <t>Can understand, select, and implement relevant digital preservation standards and models</t>
  </si>
  <si>
    <t>Selecting standards and/or models to guide the development of the organization's approach to digital preservation</t>
  </si>
  <si>
    <t>Can plan and input to the implementation of discovery and access services</t>
  </si>
  <si>
    <t>Incorporating accessibility into discovery and access plans</t>
  </si>
  <si>
    <t>Developing systems for resource discovery and access</t>
  </si>
  <si>
    <t>Developing functionality to facilitate the use and reuse of digital content</t>
  </si>
  <si>
    <t>Implementing services for user support</t>
  </si>
  <si>
    <t>Levels</t>
  </si>
  <si>
    <t>Understanding</t>
  </si>
  <si>
    <t>Basic Application</t>
  </si>
  <si>
    <t>Advanced Application</t>
  </si>
  <si>
    <t>N/A</t>
  </si>
  <si>
    <t>A basic awareness of the skill element.</t>
  </si>
  <si>
    <t>An understanding of the skill element (e.g. has received some training) but little or no practical experience.</t>
  </si>
  <si>
    <t>Understands, has studied, is familiar with, uses, collaborates, communicates, supports</t>
  </si>
  <si>
    <t>A sound understanding of the skill element and some experience of its practical application.</t>
  </si>
  <si>
    <t>A thorough understanding of the skill element and significant experience of its practical application on a regular or sustained basis.</t>
  </si>
  <si>
    <t>An in-depth understanding of the skill element and a leader in the development of approaches to its practical application.</t>
  </si>
  <si>
    <r>
      <t xml:space="preserve">A.    </t>
    </r>
    <r>
      <rPr>
        <b/>
        <sz val="14"/>
        <color rgb="FF000000"/>
        <rFont val="Calibri"/>
        <family val="2"/>
        <scheme val="minor"/>
      </rPr>
      <t>Governance, Resourcing, and Management</t>
    </r>
  </si>
  <si>
    <t>Developing a risk management plan with reference to standards, and using commonly applied methods and approaches</t>
  </si>
  <si>
    <t>Making decisions that take into consideration relevant factors such as organizational policy, available resources, risks faced, and legal, ethical, and social responsibilities</t>
  </si>
  <si>
    <t>Authoring formal communications such as reports, conference papers, or publications</t>
  </si>
  <si>
    <t>Authoring informal communications such as blog or social media posts</t>
  </si>
  <si>
    <t>Tailoring communications to specific audiences</t>
  </si>
  <si>
    <t>Raising awareness of digital preservation issues, policies, solutions, and activities</t>
  </si>
  <si>
    <t>Creating tailored advocacy messages for different stakeholders</t>
  </si>
  <si>
    <t>Identifying and presenting the benefits of digital preservation</t>
  </si>
  <si>
    <t>Facilitating peer-to-peer learning and information sharing</t>
  </si>
  <si>
    <t>Revising and maintaining documentation</t>
  </si>
  <si>
    <t>Liaising with IT colleagues to establish a common understanding of requirements</t>
  </si>
  <si>
    <t>Customizing a software tool</t>
  </si>
  <si>
    <t>Understanding the application of different programming approaches and languages</t>
  </si>
  <si>
    <t>Creating scripts to automate processes</t>
  </si>
  <si>
    <t>Providing programming support for system implementations</t>
  </si>
  <si>
    <t>Undertaking requirements analysis</t>
  </si>
  <si>
    <t>Can understand requirements for robust storage infrastructures and the processes required to manage them to ensure the preservation of content at a bitstream level</t>
  </si>
  <si>
    <t>Developing and implementing a storage strategy</t>
  </si>
  <si>
    <t>Designing and implementing workflows</t>
  </si>
  <si>
    <t xml:space="preserve">Carrying out quality assurance </t>
  </si>
  <si>
    <t>Understanding the potential environmental impacts of digital preservation activities</t>
  </si>
  <si>
    <t>Undertaking outreach programs that are inclusive, including encouraging dialogue with community, minority, and/or underrepresented groups on the selection, preservation, and access to a diverse record</t>
  </si>
  <si>
    <t>E.     Digital Preservation Domain Specific</t>
  </si>
  <si>
    <t>Can identify and implement relevant metadata standards for managing, preserving, and providing access to digital content</t>
  </si>
  <si>
    <t>Creating and maintaining mechanisms for capturing the metadata required for managing digital content, e.g. digital asset registers and file manifests</t>
  </si>
  <si>
    <t>Ensuring the management of key record characteristics: integrity, reliability, authenticity, and usability</t>
  </si>
  <si>
    <t>Can understand, select, and implement suitable approaches to facilitate preservation</t>
  </si>
  <si>
    <t>Monitoring changes that will trigger preservation actions, e.g. undertaking technology watch</t>
  </si>
  <si>
    <t>Utilizing content analysis and processing techniques, such as format analysis and digital forensics</t>
  </si>
  <si>
    <t>Implementing preservation actions such as format migration or emulation</t>
  </si>
  <si>
    <t xml:space="preserve">Managing the continuous improvement of the organization's digital preservation capabilities </t>
  </si>
  <si>
    <t>Auditing or benchmarking the organization's digital preservation capabilities</t>
  </si>
  <si>
    <t>Facilitating access through advanced techniques such as computational access</t>
  </si>
  <si>
    <t>Awareness of emerging technologies, e.g. AI, and potential use in digital preservation</t>
  </si>
  <si>
    <t>B.    Communications and Advocacy</t>
  </si>
  <si>
    <t>C.    Information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</si>
</sst>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Open San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7CAAC"/>
        <bgColor rgb="FFF7CAAC"/>
      </patternFill>
    </fill>
    <fill>
      <patternFill patternType="solid">
        <fgColor rgb="FFFF9F9F"/>
        <bgColor rgb="FFFF9F9F"/>
      </patternFill>
    </fill>
    <fill>
      <patternFill patternType="solid">
        <fgColor rgb="FFFDE469"/>
        <bgColor rgb="FFFDE469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D3C5E5"/>
        <bgColor rgb="FFD3C5E5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FBE4D5"/>
        <bgColor rgb="FFFBE4D5"/>
      </patternFill>
    </fill>
    <fill>
      <patternFill patternType="solid">
        <fgColor rgb="FFFFD965"/>
        <bgColor rgb="FFFFD965"/>
      </patternFill>
    </fill>
    <fill>
      <patternFill patternType="solid">
        <fgColor rgb="FFFF9999"/>
        <bgColor rgb="FFFF9999"/>
      </patternFill>
    </fill>
    <fill>
      <patternFill patternType="solid">
        <fgColor rgb="FFFDE469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3C5E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6" fillId="5" borderId="1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6" borderId="1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6" fillId="9" borderId="3" xfId="0" applyFont="1" applyFill="1" applyBorder="1" applyAlignment="1">
      <alignment vertical="center" wrapText="1"/>
    </xf>
    <xf numFmtId="0" fontId="6" fillId="9" borderId="6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9" borderId="12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wrapText="1"/>
    </xf>
    <xf numFmtId="0" fontId="3" fillId="13" borderId="1" xfId="0" applyFont="1" applyFill="1" applyBorder="1" applyAlignment="1">
      <alignment wrapText="1"/>
    </xf>
    <xf numFmtId="0" fontId="10" fillId="0" borderId="0" xfId="0" applyFont="1"/>
    <xf numFmtId="0" fontId="11" fillId="4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8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5" fillId="11" borderId="7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0" borderId="11" xfId="0" applyFont="1" applyBorder="1"/>
    <xf numFmtId="0" fontId="6" fillId="6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vertical="center" wrapText="1"/>
    </xf>
    <xf numFmtId="0" fontId="14" fillId="0" borderId="13" xfId="0" applyFont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4" fillId="14" borderId="13" xfId="0" applyFont="1" applyFill="1" applyBorder="1" applyAlignment="1">
      <alignment horizontal="left" vertical="center"/>
    </xf>
    <xf numFmtId="0" fontId="16" fillId="0" borderId="13" xfId="0" applyFont="1" applyBorder="1"/>
    <xf numFmtId="0" fontId="15" fillId="0" borderId="13" xfId="0" applyFont="1" applyBorder="1" applyAlignment="1">
      <alignment horizontal="center" vertical="center" wrapText="1"/>
    </xf>
    <xf numFmtId="0" fontId="15" fillId="15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15" fillId="15" borderId="13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left" vertical="center"/>
    </xf>
    <xf numFmtId="0" fontId="15" fillId="16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5" fillId="7" borderId="13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vertical="center"/>
    </xf>
    <xf numFmtId="0" fontId="15" fillId="17" borderId="13" xfId="0" applyFont="1" applyFill="1" applyBorder="1" applyAlignment="1">
      <alignment horizontal="center" vertical="center" wrapText="1"/>
    </xf>
    <xf numFmtId="0" fontId="15" fillId="18" borderId="13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left" vertical="center"/>
    </xf>
  </cellXfs>
  <cellStyles count="1">
    <cellStyle name="Normal" xfId="0" builtinId="0"/>
  </cellStyles>
  <dxfs count="10"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E598"/>
          <bgColor rgb="FFFFE598"/>
        </patternFill>
      </fill>
    </dxf>
    <dxf>
      <font>
        <b/>
        <color theme="0"/>
      </font>
      <fill>
        <patternFill patternType="solid">
          <fgColor rgb="FFFF9933"/>
          <bgColor rgb="FFFF9933"/>
        </patternFill>
      </fill>
    </dxf>
    <dxf>
      <fill>
        <patternFill patternType="solid">
          <fgColor rgb="FFFF7C80"/>
          <bgColor rgb="FFFF7C80"/>
        </patternFill>
      </fill>
    </dxf>
    <dxf>
      <font>
        <b/>
        <color theme="0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E598"/>
          <bgColor rgb="FFFFE598"/>
        </patternFill>
      </fill>
    </dxf>
    <dxf>
      <font>
        <b/>
        <color theme="0"/>
      </font>
      <fill>
        <patternFill patternType="solid">
          <fgColor rgb="FFFF9933"/>
          <bgColor rgb="FFFF9933"/>
        </patternFill>
      </fill>
    </dxf>
    <dxf>
      <fill>
        <patternFill patternType="solid">
          <fgColor rgb="FFFF7C80"/>
          <bgColor rgb="FFFF7C80"/>
        </patternFill>
      </fill>
    </dxf>
    <dxf>
      <font>
        <b/>
        <color theme="0"/>
      </font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900"/>
  </sheetPr>
  <dimension ref="B1:H1000"/>
  <sheetViews>
    <sheetView tabSelected="1" workbookViewId="0">
      <selection activeCell="D3" sqref="D3"/>
    </sheetView>
  </sheetViews>
  <sheetFormatPr defaultColWidth="14.42578125" defaultRowHeight="15" customHeight="1" x14ac:dyDescent="0.25"/>
  <cols>
    <col min="1" max="2" width="4.140625" customWidth="1"/>
    <col min="3" max="3" width="31.140625" customWidth="1"/>
    <col min="4" max="4" width="14.140625" customWidth="1"/>
    <col min="5" max="5" width="13.5703125" customWidth="1"/>
    <col min="6" max="6" width="8.7109375" customWidth="1"/>
    <col min="7" max="7" width="14.5703125" customWidth="1"/>
    <col min="8" max="8" width="19.5703125" customWidth="1"/>
    <col min="9" max="26" width="8.7109375" customWidth="1"/>
  </cols>
  <sheetData>
    <row r="1" spans="2:8" ht="14.25" customHeight="1" x14ac:dyDescent="0.25"/>
    <row r="2" spans="2:8" ht="14.25" customHeight="1" x14ac:dyDescent="0.25">
      <c r="C2" s="1" t="s">
        <v>0</v>
      </c>
      <c r="D2" s="1" t="s">
        <v>1</v>
      </c>
      <c r="E2" s="1" t="s">
        <v>2</v>
      </c>
    </row>
    <row r="3" spans="2:8" ht="14.25" customHeight="1" x14ac:dyDescent="0.25">
      <c r="B3" s="2" t="s">
        <v>3</v>
      </c>
      <c r="C3" s="3" t="s">
        <v>4</v>
      </c>
      <c r="D3" s="58"/>
      <c r="E3" s="58"/>
      <c r="G3" s="1" t="s">
        <v>5</v>
      </c>
      <c r="H3" s="1" t="s">
        <v>6</v>
      </c>
    </row>
    <row r="4" spans="2:8" ht="14.25" customHeight="1" x14ac:dyDescent="0.25">
      <c r="B4" s="2" t="s">
        <v>7</v>
      </c>
      <c r="C4" s="3" t="s">
        <v>8</v>
      </c>
      <c r="D4" s="58"/>
      <c r="E4" s="58"/>
      <c r="G4" s="4">
        <v>0</v>
      </c>
      <c r="H4" s="5" t="s">
        <v>9</v>
      </c>
    </row>
    <row r="5" spans="2:8" ht="14.25" customHeight="1" x14ac:dyDescent="0.25">
      <c r="B5" s="2" t="s">
        <v>10</v>
      </c>
      <c r="C5" s="3" t="s">
        <v>11</v>
      </c>
      <c r="D5" s="58"/>
      <c r="E5" s="58"/>
      <c r="G5" s="4">
        <v>1</v>
      </c>
      <c r="H5" s="5" t="s">
        <v>12</v>
      </c>
    </row>
    <row r="6" spans="2:8" ht="14.25" customHeight="1" x14ac:dyDescent="0.25">
      <c r="B6" s="2" t="s">
        <v>13</v>
      </c>
      <c r="C6" s="3" t="s">
        <v>14</v>
      </c>
      <c r="D6" s="58"/>
      <c r="E6" s="58"/>
      <c r="G6" s="4">
        <v>2</v>
      </c>
      <c r="H6" s="5" t="s">
        <v>15</v>
      </c>
    </row>
    <row r="7" spans="2:8" ht="14.25" customHeight="1" x14ac:dyDescent="0.25">
      <c r="B7" s="2" t="s">
        <v>16</v>
      </c>
      <c r="C7" s="3" t="s">
        <v>17</v>
      </c>
      <c r="D7" s="58"/>
      <c r="E7" s="58"/>
      <c r="G7" s="4">
        <v>3</v>
      </c>
      <c r="H7" s="5" t="s">
        <v>18</v>
      </c>
    </row>
    <row r="8" spans="2:8" ht="14.25" customHeight="1" x14ac:dyDescent="0.25">
      <c r="B8" s="2" t="s">
        <v>19</v>
      </c>
      <c r="C8" s="3" t="s">
        <v>20</v>
      </c>
      <c r="D8" s="58"/>
      <c r="E8" s="58"/>
      <c r="G8" s="4">
        <v>4</v>
      </c>
      <c r="H8" s="5" t="s">
        <v>21</v>
      </c>
    </row>
    <row r="9" spans="2:8" ht="14.25" customHeight="1" x14ac:dyDescent="0.25">
      <c r="B9" s="2" t="s">
        <v>22</v>
      </c>
      <c r="C9" s="3" t="s">
        <v>23</v>
      </c>
      <c r="D9" s="58"/>
      <c r="E9" s="58"/>
    </row>
    <row r="10" spans="2:8" ht="14.25" customHeight="1" x14ac:dyDescent="0.25">
      <c r="B10" s="2" t="s">
        <v>24</v>
      </c>
      <c r="C10" s="3" t="s">
        <v>25</v>
      </c>
      <c r="D10" s="58"/>
      <c r="E10" s="58"/>
    </row>
    <row r="11" spans="2:8" ht="14.25" customHeight="1" x14ac:dyDescent="0.25">
      <c r="B11" s="2" t="s">
        <v>26</v>
      </c>
      <c r="C11" s="3" t="s">
        <v>27</v>
      </c>
      <c r="D11" s="58"/>
      <c r="E11" s="58"/>
    </row>
    <row r="12" spans="2:8" ht="14.25" customHeight="1" x14ac:dyDescent="0.25">
      <c r="B12" s="2" t="s">
        <v>28</v>
      </c>
      <c r="C12" s="3" t="s">
        <v>29</v>
      </c>
      <c r="D12" s="58"/>
      <c r="E12" s="58"/>
    </row>
    <row r="13" spans="2:8" ht="14.25" customHeight="1" x14ac:dyDescent="0.25">
      <c r="B13" s="2" t="s">
        <v>30</v>
      </c>
      <c r="C13" s="3" t="s">
        <v>31</v>
      </c>
      <c r="D13" s="58"/>
      <c r="E13" s="58"/>
    </row>
    <row r="14" spans="2:8" ht="14.25" customHeight="1" x14ac:dyDescent="0.25"/>
    <row r="15" spans="2:8" ht="14.25" customHeight="1" x14ac:dyDescent="0.25"/>
    <row r="16" spans="2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D1002"/>
  <sheetViews>
    <sheetView workbookViewId="0">
      <selection activeCell="C30" sqref="C30"/>
    </sheetView>
  </sheetViews>
  <sheetFormatPr defaultColWidth="14.42578125" defaultRowHeight="15" customHeight="1" x14ac:dyDescent="0.25"/>
  <cols>
    <col min="1" max="1" width="8.7109375" customWidth="1"/>
    <col min="2" max="2" width="22.28515625" customWidth="1"/>
    <col min="3" max="3" width="40.85546875" customWidth="1"/>
    <col min="4" max="4" width="76.140625" customWidth="1"/>
    <col min="5" max="26" width="8.7109375" customWidth="1"/>
  </cols>
  <sheetData>
    <row r="1" spans="1:4" ht="18.75" x14ac:dyDescent="0.3">
      <c r="A1" s="97" t="s">
        <v>321</v>
      </c>
      <c r="B1" s="88"/>
      <c r="C1" s="88"/>
      <c r="D1" s="88"/>
    </row>
    <row r="2" spans="1:4" ht="14.25" customHeight="1" x14ac:dyDescent="0.25">
      <c r="A2" s="44" t="s">
        <v>154</v>
      </c>
      <c r="B2" s="48" t="s">
        <v>155</v>
      </c>
      <c r="C2" s="48" t="s">
        <v>156</v>
      </c>
      <c r="D2" s="53" t="s">
        <v>157</v>
      </c>
    </row>
    <row r="3" spans="1:4" ht="14.25" customHeight="1" x14ac:dyDescent="0.25">
      <c r="A3" s="92">
        <v>14</v>
      </c>
      <c r="B3" s="95" t="s">
        <v>100</v>
      </c>
      <c r="C3" s="96" t="s">
        <v>210</v>
      </c>
      <c r="D3" s="45" t="s">
        <v>211</v>
      </c>
    </row>
    <row r="4" spans="1:4" ht="14.25" customHeight="1" x14ac:dyDescent="0.25">
      <c r="A4" s="92"/>
      <c r="B4" s="95"/>
      <c r="C4" s="96"/>
      <c r="D4" s="45" t="s">
        <v>212</v>
      </c>
    </row>
    <row r="5" spans="1:4" ht="14.25" customHeight="1" x14ac:dyDescent="0.25">
      <c r="A5" s="92"/>
      <c r="B5" s="95"/>
      <c r="C5" s="96"/>
      <c r="D5" s="45" t="s">
        <v>213</v>
      </c>
    </row>
    <row r="6" spans="1:4" ht="14.25" customHeight="1" x14ac:dyDescent="0.25">
      <c r="A6" s="92"/>
      <c r="B6" s="95"/>
      <c r="C6" s="96"/>
      <c r="D6" s="45" t="s">
        <v>319</v>
      </c>
    </row>
    <row r="7" spans="1:4" ht="14.25" customHeight="1" x14ac:dyDescent="0.25">
      <c r="A7" s="92"/>
      <c r="B7" s="95"/>
      <c r="C7" s="96"/>
      <c r="D7" s="45" t="s">
        <v>296</v>
      </c>
    </row>
    <row r="8" spans="1:4" ht="14.25" customHeight="1" x14ac:dyDescent="0.25">
      <c r="A8" s="92">
        <v>15</v>
      </c>
      <c r="B8" s="95" t="s">
        <v>101</v>
      </c>
      <c r="C8" s="96" t="s">
        <v>214</v>
      </c>
      <c r="D8" s="45" t="s">
        <v>297</v>
      </c>
    </row>
    <row r="9" spans="1:4" ht="14.25" customHeight="1" x14ac:dyDescent="0.25">
      <c r="A9" s="92"/>
      <c r="B9" s="95"/>
      <c r="C9" s="96"/>
      <c r="D9" s="45" t="s">
        <v>298</v>
      </c>
    </row>
    <row r="10" spans="1:4" ht="14.25" customHeight="1" x14ac:dyDescent="0.25">
      <c r="A10" s="92"/>
      <c r="B10" s="95"/>
      <c r="C10" s="96"/>
      <c r="D10" s="45" t="s">
        <v>299</v>
      </c>
    </row>
    <row r="11" spans="1:4" ht="14.25" customHeight="1" x14ac:dyDescent="0.25">
      <c r="A11" s="92"/>
      <c r="B11" s="95"/>
      <c r="C11" s="96"/>
      <c r="D11" s="45" t="s">
        <v>300</v>
      </c>
    </row>
    <row r="12" spans="1:4" ht="14.25" customHeight="1" x14ac:dyDescent="0.25">
      <c r="A12" s="92">
        <v>16</v>
      </c>
      <c r="B12" s="95" t="s">
        <v>102</v>
      </c>
      <c r="C12" s="96" t="s">
        <v>215</v>
      </c>
      <c r="D12" s="45" t="s">
        <v>301</v>
      </c>
    </row>
    <row r="13" spans="1:4" ht="14.25" customHeight="1" x14ac:dyDescent="0.25">
      <c r="A13" s="92"/>
      <c r="B13" s="95"/>
      <c r="C13" s="96"/>
      <c r="D13" s="45" t="s">
        <v>216</v>
      </c>
    </row>
    <row r="14" spans="1:4" ht="14.25" customHeight="1" x14ac:dyDescent="0.25">
      <c r="A14" s="92"/>
      <c r="B14" s="95"/>
      <c r="C14" s="96"/>
      <c r="D14" s="45" t="s">
        <v>217</v>
      </c>
    </row>
    <row r="15" spans="1:4" ht="14.25" customHeight="1" x14ac:dyDescent="0.25">
      <c r="A15" s="92"/>
      <c r="B15" s="95"/>
      <c r="C15" s="96"/>
      <c r="D15" s="45" t="s">
        <v>218</v>
      </c>
    </row>
    <row r="16" spans="1:4" x14ac:dyDescent="0.25">
      <c r="A16" s="92">
        <v>17</v>
      </c>
      <c r="B16" s="95" t="s">
        <v>103</v>
      </c>
      <c r="C16" s="96" t="s">
        <v>302</v>
      </c>
      <c r="D16" s="45" t="s">
        <v>303</v>
      </c>
    </row>
    <row r="17" spans="1:4" ht="14.25" customHeight="1" x14ac:dyDescent="0.25">
      <c r="A17" s="92"/>
      <c r="B17" s="95"/>
      <c r="C17" s="96"/>
      <c r="D17" s="45" t="s">
        <v>219</v>
      </c>
    </row>
    <row r="18" spans="1:4" ht="14.25" customHeight="1" x14ac:dyDescent="0.25">
      <c r="A18" s="92"/>
      <c r="B18" s="95"/>
      <c r="C18" s="96"/>
      <c r="D18" s="45" t="s">
        <v>220</v>
      </c>
    </row>
    <row r="19" spans="1:4" ht="14.25" customHeight="1" x14ac:dyDescent="0.25">
      <c r="A19" s="92"/>
      <c r="B19" s="95"/>
      <c r="C19" s="96"/>
      <c r="D19" s="45" t="s">
        <v>221</v>
      </c>
    </row>
    <row r="20" spans="1:4" ht="14.25" customHeight="1" x14ac:dyDescent="0.25">
      <c r="A20" s="92">
        <v>18</v>
      </c>
      <c r="B20" s="95" t="s">
        <v>104</v>
      </c>
      <c r="C20" s="96" t="s">
        <v>222</v>
      </c>
      <c r="D20" s="45" t="s">
        <v>223</v>
      </c>
    </row>
    <row r="21" spans="1:4" ht="14.25" customHeight="1" x14ac:dyDescent="0.25">
      <c r="A21" s="92"/>
      <c r="B21" s="95"/>
      <c r="C21" s="96"/>
      <c r="D21" s="45" t="s">
        <v>224</v>
      </c>
    </row>
    <row r="22" spans="1:4" ht="14.25" customHeight="1" x14ac:dyDescent="0.25">
      <c r="A22" s="92"/>
      <c r="B22" s="95"/>
      <c r="C22" s="96"/>
      <c r="D22" s="45" t="s">
        <v>225</v>
      </c>
    </row>
    <row r="23" spans="1:4" ht="14.25" customHeight="1" x14ac:dyDescent="0.25">
      <c r="A23" s="92"/>
      <c r="B23" s="95"/>
      <c r="C23" s="96"/>
      <c r="D23" s="45" t="s">
        <v>226</v>
      </c>
    </row>
    <row r="24" spans="1:4" ht="14.25" customHeight="1" x14ac:dyDescent="0.25">
      <c r="A24" s="92">
        <v>19</v>
      </c>
      <c r="B24" s="95" t="s">
        <v>105</v>
      </c>
      <c r="C24" s="96" t="s">
        <v>227</v>
      </c>
      <c r="D24" s="45" t="s">
        <v>304</v>
      </c>
    </row>
    <row r="25" spans="1:4" ht="14.25" customHeight="1" x14ac:dyDescent="0.25">
      <c r="A25" s="92"/>
      <c r="B25" s="95"/>
      <c r="C25" s="96"/>
      <c r="D25" s="45" t="s">
        <v>228</v>
      </c>
    </row>
    <row r="26" spans="1:4" ht="14.25" customHeight="1" x14ac:dyDescent="0.25">
      <c r="A26" s="92"/>
      <c r="B26" s="95"/>
      <c r="C26" s="96"/>
      <c r="D26" s="45" t="s">
        <v>229</v>
      </c>
    </row>
    <row r="27" spans="1:4" ht="14.25" customHeight="1" x14ac:dyDescent="0.25">
      <c r="A27" s="92"/>
      <c r="B27" s="95"/>
      <c r="C27" s="96"/>
      <c r="D27" s="45" t="s">
        <v>305</v>
      </c>
    </row>
    <row r="28" spans="1:4" ht="14.25" customHeight="1" x14ac:dyDescent="0.25">
      <c r="A28" s="92"/>
      <c r="B28" s="95"/>
      <c r="C28" s="96"/>
      <c r="D28" s="45" t="s">
        <v>230</v>
      </c>
    </row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mergeCells count="19">
    <mergeCell ref="A12:A15"/>
    <mergeCell ref="B12:B15"/>
    <mergeCell ref="C12:C15"/>
    <mergeCell ref="A1:D1"/>
    <mergeCell ref="A3:A7"/>
    <mergeCell ref="B3:B7"/>
    <mergeCell ref="C3:C7"/>
    <mergeCell ref="A8:A11"/>
    <mergeCell ref="B8:B11"/>
    <mergeCell ref="C8:C11"/>
    <mergeCell ref="A24:A28"/>
    <mergeCell ref="B24:B28"/>
    <mergeCell ref="C24:C28"/>
    <mergeCell ref="A16:A19"/>
    <mergeCell ref="B16:B19"/>
    <mergeCell ref="C16:C19"/>
    <mergeCell ref="A20:A23"/>
    <mergeCell ref="B20:B23"/>
    <mergeCell ref="C20:C23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D1000"/>
  <sheetViews>
    <sheetView workbookViewId="0">
      <selection activeCell="C28" sqref="C28"/>
    </sheetView>
  </sheetViews>
  <sheetFormatPr defaultColWidth="14.42578125" defaultRowHeight="15" customHeight="1" x14ac:dyDescent="0.25"/>
  <cols>
    <col min="1" max="1" width="8.7109375" customWidth="1"/>
    <col min="2" max="2" width="19.42578125" customWidth="1"/>
    <col min="3" max="3" width="35.42578125" customWidth="1"/>
    <col min="4" max="4" width="79.42578125" customWidth="1"/>
    <col min="5" max="26" width="8.7109375" customWidth="1"/>
  </cols>
  <sheetData>
    <row r="1" spans="1:4" ht="14.25" customHeight="1" x14ac:dyDescent="0.3">
      <c r="A1" s="98" t="s">
        <v>231</v>
      </c>
      <c r="B1" s="88"/>
      <c r="C1" s="88"/>
      <c r="D1" s="88"/>
    </row>
    <row r="2" spans="1:4" ht="14.25" customHeight="1" x14ac:dyDescent="0.25">
      <c r="A2" s="54" t="s">
        <v>154</v>
      </c>
      <c r="B2" s="55" t="s">
        <v>155</v>
      </c>
      <c r="C2" s="54" t="s">
        <v>156</v>
      </c>
      <c r="D2" s="56" t="s">
        <v>157</v>
      </c>
    </row>
    <row r="3" spans="1:4" ht="14.25" customHeight="1" x14ac:dyDescent="0.25">
      <c r="A3" s="89">
        <v>20</v>
      </c>
      <c r="B3" s="99" t="s">
        <v>232</v>
      </c>
      <c r="C3" s="96" t="s">
        <v>233</v>
      </c>
      <c r="D3" s="45" t="s">
        <v>234</v>
      </c>
    </row>
    <row r="4" spans="1:4" ht="14.25" customHeight="1" x14ac:dyDescent="0.25">
      <c r="A4" s="89"/>
      <c r="B4" s="99"/>
      <c r="C4" s="96"/>
      <c r="D4" s="45" t="s">
        <v>235</v>
      </c>
    </row>
    <row r="5" spans="1:4" ht="14.25" customHeight="1" x14ac:dyDescent="0.25">
      <c r="A5" s="89"/>
      <c r="B5" s="99"/>
      <c r="C5" s="96"/>
      <c r="D5" s="45" t="s">
        <v>236</v>
      </c>
    </row>
    <row r="6" spans="1:4" ht="14.25" customHeight="1" x14ac:dyDescent="0.25">
      <c r="A6" s="89"/>
      <c r="B6" s="99"/>
      <c r="C6" s="96"/>
      <c r="D6" s="45" t="s">
        <v>237</v>
      </c>
    </row>
    <row r="7" spans="1:4" ht="14.25" customHeight="1" x14ac:dyDescent="0.25">
      <c r="A7" s="89"/>
      <c r="B7" s="99"/>
      <c r="C7" s="96"/>
      <c r="D7" s="45" t="s">
        <v>238</v>
      </c>
    </row>
    <row r="8" spans="1:4" ht="14.25" customHeight="1" x14ac:dyDescent="0.25">
      <c r="A8" s="89">
        <v>21</v>
      </c>
      <c r="B8" s="99" t="s">
        <v>108</v>
      </c>
      <c r="C8" s="96" t="s">
        <v>239</v>
      </c>
      <c r="D8" s="45" t="s">
        <v>306</v>
      </c>
    </row>
    <row r="9" spans="1:4" ht="14.25" customHeight="1" x14ac:dyDescent="0.25">
      <c r="A9" s="89"/>
      <c r="B9" s="99"/>
      <c r="C9" s="96"/>
      <c r="D9" s="45" t="s">
        <v>240</v>
      </c>
    </row>
    <row r="10" spans="1:4" ht="14.25" customHeight="1" x14ac:dyDescent="0.25">
      <c r="A10" s="89"/>
      <c r="B10" s="99"/>
      <c r="C10" s="96"/>
      <c r="D10" s="45" t="s">
        <v>241</v>
      </c>
    </row>
    <row r="11" spans="1:4" ht="14.25" customHeight="1" x14ac:dyDescent="0.25">
      <c r="A11" s="89"/>
      <c r="B11" s="99"/>
      <c r="C11" s="96"/>
      <c r="D11" s="45" t="s">
        <v>242</v>
      </c>
    </row>
    <row r="12" spans="1:4" ht="14.25" customHeight="1" x14ac:dyDescent="0.25">
      <c r="A12" s="89">
        <v>22</v>
      </c>
      <c r="B12" s="99" t="s">
        <v>109</v>
      </c>
      <c r="C12" s="96" t="s">
        <v>243</v>
      </c>
      <c r="D12" s="45" t="s">
        <v>244</v>
      </c>
    </row>
    <row r="13" spans="1:4" ht="14.25" customHeight="1" x14ac:dyDescent="0.25">
      <c r="A13" s="89"/>
      <c r="B13" s="99"/>
      <c r="C13" s="96"/>
      <c r="D13" s="45" t="s">
        <v>245</v>
      </c>
    </row>
    <row r="14" spans="1:4" ht="14.25" customHeight="1" x14ac:dyDescent="0.25">
      <c r="A14" s="89"/>
      <c r="B14" s="99"/>
      <c r="C14" s="96"/>
      <c r="D14" s="45" t="s">
        <v>246</v>
      </c>
    </row>
    <row r="15" spans="1:4" ht="45" x14ac:dyDescent="0.25">
      <c r="A15" s="89"/>
      <c r="B15" s="99"/>
      <c r="C15" s="96"/>
      <c r="D15" s="45" t="s">
        <v>307</v>
      </c>
    </row>
    <row r="16" spans="1:4" ht="14.25" customHeight="1" x14ac:dyDescent="0.25">
      <c r="A16" s="89"/>
      <c r="B16" s="99"/>
      <c r="C16" s="96"/>
      <c r="D16" s="45" t="s">
        <v>247</v>
      </c>
    </row>
    <row r="17" spans="1:4" ht="14.25" customHeight="1" x14ac:dyDescent="0.25">
      <c r="A17" s="89">
        <v>23</v>
      </c>
      <c r="B17" s="99" t="s">
        <v>110</v>
      </c>
      <c r="C17" s="96" t="s">
        <v>248</v>
      </c>
      <c r="D17" s="45" t="s">
        <v>249</v>
      </c>
    </row>
    <row r="18" spans="1:4" ht="14.25" customHeight="1" x14ac:dyDescent="0.25">
      <c r="A18" s="89"/>
      <c r="B18" s="99"/>
      <c r="C18" s="96"/>
      <c r="D18" s="45" t="s">
        <v>250</v>
      </c>
    </row>
    <row r="19" spans="1:4" ht="14.25" customHeight="1" x14ac:dyDescent="0.25">
      <c r="A19" s="89"/>
      <c r="B19" s="99"/>
      <c r="C19" s="96"/>
      <c r="D19" s="45" t="s">
        <v>251</v>
      </c>
    </row>
    <row r="20" spans="1:4" ht="14.25" customHeight="1" x14ac:dyDescent="0.25">
      <c r="A20" s="89"/>
      <c r="B20" s="99"/>
      <c r="C20" s="96"/>
      <c r="D20" s="45" t="s">
        <v>252</v>
      </c>
    </row>
    <row r="21" spans="1:4" ht="14.25" customHeight="1" x14ac:dyDescent="0.25"/>
    <row r="22" spans="1:4" ht="14.25" customHeight="1" x14ac:dyDescent="0.25"/>
    <row r="23" spans="1:4" ht="14.25" customHeight="1" x14ac:dyDescent="0.25"/>
    <row r="24" spans="1:4" ht="14.25" customHeight="1" x14ac:dyDescent="0.25"/>
    <row r="25" spans="1:4" ht="14.25" customHeight="1" x14ac:dyDescent="0.25"/>
    <row r="26" spans="1:4" ht="14.25" customHeight="1" x14ac:dyDescent="0.25"/>
    <row r="27" spans="1:4" ht="14.25" customHeight="1" x14ac:dyDescent="0.25"/>
    <row r="28" spans="1:4" ht="14.25" customHeight="1" x14ac:dyDescent="0.25"/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3">
    <mergeCell ref="A12:A16"/>
    <mergeCell ref="B12:B16"/>
    <mergeCell ref="C12:C16"/>
    <mergeCell ref="A17:A20"/>
    <mergeCell ref="B17:B20"/>
    <mergeCell ref="C17:C20"/>
    <mergeCell ref="A1:D1"/>
    <mergeCell ref="A3:A7"/>
    <mergeCell ref="B3:B7"/>
    <mergeCell ref="C3:C7"/>
    <mergeCell ref="A8:A11"/>
    <mergeCell ref="B8:B11"/>
    <mergeCell ref="C8:C1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D1000"/>
  <sheetViews>
    <sheetView workbookViewId="0">
      <selection activeCell="C32" sqref="C32"/>
    </sheetView>
  </sheetViews>
  <sheetFormatPr defaultColWidth="14.42578125" defaultRowHeight="15" customHeight="1" x14ac:dyDescent="0.25"/>
  <cols>
    <col min="1" max="1" width="8.7109375" customWidth="1"/>
    <col min="2" max="2" width="21.5703125" customWidth="1"/>
    <col min="3" max="3" width="40.140625" customWidth="1"/>
    <col min="4" max="4" width="89.42578125" customWidth="1"/>
    <col min="5" max="26" width="8.7109375" customWidth="1"/>
  </cols>
  <sheetData>
    <row r="1" spans="1:4" ht="14.25" customHeight="1" x14ac:dyDescent="0.3">
      <c r="A1" s="101" t="s">
        <v>308</v>
      </c>
      <c r="B1" s="88"/>
      <c r="C1" s="88"/>
      <c r="D1" s="88"/>
    </row>
    <row r="2" spans="1:4" ht="14.25" customHeight="1" x14ac:dyDescent="0.25">
      <c r="A2" s="44" t="s">
        <v>154</v>
      </c>
      <c r="B2" s="48" t="s">
        <v>155</v>
      </c>
      <c r="C2" s="44" t="s">
        <v>156</v>
      </c>
      <c r="D2" s="57" t="s">
        <v>157</v>
      </c>
    </row>
    <row r="3" spans="1:4" x14ac:dyDescent="0.25">
      <c r="A3" s="92">
        <v>24</v>
      </c>
      <c r="B3" s="100" t="s">
        <v>112</v>
      </c>
      <c r="C3" s="96" t="s">
        <v>309</v>
      </c>
      <c r="D3" s="45" t="s">
        <v>253</v>
      </c>
    </row>
    <row r="4" spans="1:4" x14ac:dyDescent="0.25">
      <c r="A4" s="92"/>
      <c r="B4" s="100"/>
      <c r="C4" s="96"/>
      <c r="D4" s="45" t="s">
        <v>254</v>
      </c>
    </row>
    <row r="5" spans="1:4" ht="30" x14ac:dyDescent="0.25">
      <c r="A5" s="92"/>
      <c r="B5" s="100"/>
      <c r="C5" s="96"/>
      <c r="D5" s="45" t="s">
        <v>310</v>
      </c>
    </row>
    <row r="6" spans="1:4" ht="30" x14ac:dyDescent="0.25">
      <c r="A6" s="92"/>
      <c r="B6" s="100"/>
      <c r="C6" s="96"/>
      <c r="D6" s="45" t="s">
        <v>255</v>
      </c>
    </row>
    <row r="7" spans="1:4" x14ac:dyDescent="0.25">
      <c r="A7" s="92"/>
      <c r="B7" s="100"/>
      <c r="C7" s="96"/>
      <c r="D7" s="45" t="s">
        <v>256</v>
      </c>
    </row>
    <row r="8" spans="1:4" x14ac:dyDescent="0.25">
      <c r="A8" s="92"/>
      <c r="B8" s="100"/>
      <c r="C8" s="96"/>
      <c r="D8" s="45" t="s">
        <v>257</v>
      </c>
    </row>
    <row r="9" spans="1:4" ht="30" x14ac:dyDescent="0.25">
      <c r="A9" s="92">
        <v>25</v>
      </c>
      <c r="B9" s="100" t="s">
        <v>113</v>
      </c>
      <c r="C9" s="96" t="s">
        <v>258</v>
      </c>
      <c r="D9" s="45" t="s">
        <v>311</v>
      </c>
    </row>
    <row r="10" spans="1:4" x14ac:dyDescent="0.25">
      <c r="A10" s="92"/>
      <c r="B10" s="100"/>
      <c r="C10" s="96"/>
      <c r="D10" s="45" t="s">
        <v>259</v>
      </c>
    </row>
    <row r="11" spans="1:4" x14ac:dyDescent="0.25">
      <c r="A11" s="92"/>
      <c r="B11" s="100"/>
      <c r="C11" s="96"/>
      <c r="D11" s="45" t="s">
        <v>260</v>
      </c>
    </row>
    <row r="12" spans="1:4" x14ac:dyDescent="0.25">
      <c r="A12" s="92"/>
      <c r="B12" s="100"/>
      <c r="C12" s="96"/>
      <c r="D12" s="45" t="s">
        <v>261</v>
      </c>
    </row>
    <row r="13" spans="1:4" x14ac:dyDescent="0.25">
      <c r="A13" s="92"/>
      <c r="B13" s="100"/>
      <c r="C13" s="96"/>
      <c r="D13" s="45" t="s">
        <v>262</v>
      </c>
    </row>
    <row r="14" spans="1:4" x14ac:dyDescent="0.25">
      <c r="A14" s="92"/>
      <c r="B14" s="100"/>
      <c r="C14" s="96"/>
      <c r="D14" s="45" t="s">
        <v>263</v>
      </c>
    </row>
    <row r="15" spans="1:4" x14ac:dyDescent="0.25">
      <c r="A15" s="92"/>
      <c r="B15" s="100"/>
      <c r="C15" s="96"/>
      <c r="D15" s="45" t="s">
        <v>264</v>
      </c>
    </row>
    <row r="16" spans="1:4" x14ac:dyDescent="0.25">
      <c r="A16" s="92">
        <v>26</v>
      </c>
      <c r="B16" s="100" t="s">
        <v>114</v>
      </c>
      <c r="C16" s="96" t="s">
        <v>312</v>
      </c>
      <c r="D16" s="45" t="s">
        <v>265</v>
      </c>
    </row>
    <row r="17" spans="1:4" x14ac:dyDescent="0.25">
      <c r="A17" s="92"/>
      <c r="B17" s="100"/>
      <c r="C17" s="96"/>
      <c r="D17" s="45" t="s">
        <v>313</v>
      </c>
    </row>
    <row r="18" spans="1:4" x14ac:dyDescent="0.25">
      <c r="A18" s="92"/>
      <c r="B18" s="100"/>
      <c r="C18" s="96"/>
      <c r="D18" s="45" t="s">
        <v>314</v>
      </c>
    </row>
    <row r="19" spans="1:4" x14ac:dyDescent="0.25">
      <c r="A19" s="92"/>
      <c r="B19" s="100"/>
      <c r="C19" s="96"/>
      <c r="D19" s="45" t="s">
        <v>266</v>
      </c>
    </row>
    <row r="20" spans="1:4" x14ac:dyDescent="0.25">
      <c r="A20" s="92"/>
      <c r="B20" s="100"/>
      <c r="C20" s="96"/>
      <c r="D20" s="45" t="s">
        <v>315</v>
      </c>
    </row>
    <row r="21" spans="1:4" ht="30" x14ac:dyDescent="0.25">
      <c r="A21" s="92">
        <v>27</v>
      </c>
      <c r="B21" s="100" t="s">
        <v>115</v>
      </c>
      <c r="C21" s="96" t="s">
        <v>267</v>
      </c>
      <c r="D21" s="45" t="s">
        <v>268</v>
      </c>
    </row>
    <row r="22" spans="1:4" x14ac:dyDescent="0.25">
      <c r="A22" s="92"/>
      <c r="B22" s="100"/>
      <c r="C22" s="96"/>
      <c r="D22" s="45" t="s">
        <v>316</v>
      </c>
    </row>
    <row r="23" spans="1:4" x14ac:dyDescent="0.25">
      <c r="A23" s="92"/>
      <c r="B23" s="100"/>
      <c r="C23" s="96"/>
      <c r="D23" s="45" t="s">
        <v>317</v>
      </c>
    </row>
    <row r="24" spans="1:4" x14ac:dyDescent="0.25">
      <c r="A24" s="92">
        <v>28</v>
      </c>
      <c r="B24" s="100" t="s">
        <v>116</v>
      </c>
      <c r="C24" s="96" t="s">
        <v>269</v>
      </c>
      <c r="D24" s="45" t="s">
        <v>271</v>
      </c>
    </row>
    <row r="25" spans="1:4" x14ac:dyDescent="0.25">
      <c r="A25" s="92"/>
      <c r="B25" s="100"/>
      <c r="C25" s="96"/>
      <c r="D25" s="45" t="s">
        <v>272</v>
      </c>
    </row>
    <row r="26" spans="1:4" x14ac:dyDescent="0.25">
      <c r="A26" s="92"/>
      <c r="B26" s="100"/>
      <c r="C26" s="96"/>
      <c r="D26" s="45" t="s">
        <v>318</v>
      </c>
    </row>
    <row r="27" spans="1:4" x14ac:dyDescent="0.25">
      <c r="A27" s="92"/>
      <c r="B27" s="100"/>
      <c r="C27" s="96"/>
      <c r="D27" s="45" t="s">
        <v>270</v>
      </c>
    </row>
    <row r="28" spans="1:4" x14ac:dyDescent="0.25">
      <c r="A28" s="92"/>
      <c r="B28" s="100"/>
      <c r="C28" s="96"/>
      <c r="D28" s="45" t="s">
        <v>273</v>
      </c>
    </row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6">
    <mergeCell ref="A1:D1"/>
    <mergeCell ref="A3:A8"/>
    <mergeCell ref="B3:B8"/>
    <mergeCell ref="C3:C8"/>
    <mergeCell ref="A9:A15"/>
    <mergeCell ref="B9:B15"/>
    <mergeCell ref="C9:C15"/>
    <mergeCell ref="A24:A28"/>
    <mergeCell ref="B24:B28"/>
    <mergeCell ref="C24:C28"/>
    <mergeCell ref="A21:A23"/>
    <mergeCell ref="A16:A20"/>
    <mergeCell ref="B16:B20"/>
    <mergeCell ref="C16:C20"/>
    <mergeCell ref="B21:B23"/>
    <mergeCell ref="C21:C23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B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8.28515625" customWidth="1"/>
    <col min="3" max="26" width="8.7109375" customWidth="1"/>
  </cols>
  <sheetData>
    <row r="1" spans="1:2" ht="14.25" customHeight="1" x14ac:dyDescent="0.25">
      <c r="A1" s="42" t="s">
        <v>274</v>
      </c>
    </row>
    <row r="2" spans="1:2" ht="14.25" customHeight="1" x14ac:dyDescent="0.25"/>
    <row r="3" spans="1:2" ht="14.25" customHeight="1" x14ac:dyDescent="0.25">
      <c r="A3" s="42">
        <v>0</v>
      </c>
      <c r="B3" s="42" t="s">
        <v>12</v>
      </c>
    </row>
    <row r="4" spans="1:2" ht="14.25" customHeight="1" x14ac:dyDescent="0.25">
      <c r="A4" s="42">
        <v>1</v>
      </c>
      <c r="B4" s="42" t="s">
        <v>275</v>
      </c>
    </row>
    <row r="5" spans="1:2" ht="14.25" customHeight="1" x14ac:dyDescent="0.25">
      <c r="A5" s="42">
        <v>2</v>
      </c>
      <c r="B5" s="42" t="s">
        <v>276</v>
      </c>
    </row>
    <row r="6" spans="1:2" ht="14.25" customHeight="1" x14ac:dyDescent="0.25">
      <c r="A6" s="42">
        <v>3</v>
      </c>
      <c r="B6" s="42" t="s">
        <v>277</v>
      </c>
    </row>
    <row r="7" spans="1:2" ht="14.25" customHeight="1" x14ac:dyDescent="0.25">
      <c r="A7" s="42">
        <v>4</v>
      </c>
      <c r="B7" s="42" t="s">
        <v>152</v>
      </c>
    </row>
    <row r="8" spans="1:2" ht="14.25" customHeight="1" x14ac:dyDescent="0.25">
      <c r="A8" s="42" t="s">
        <v>278</v>
      </c>
      <c r="B8" s="42" t="s">
        <v>278</v>
      </c>
    </row>
    <row r="9" spans="1:2" ht="14.25" customHeight="1" x14ac:dyDescent="0.25"/>
    <row r="10" spans="1:2" ht="14.25" customHeight="1" x14ac:dyDescent="0.25"/>
    <row r="11" spans="1:2" ht="14.25" customHeight="1" x14ac:dyDescent="0.25"/>
    <row r="12" spans="1:2" ht="14.25" customHeight="1" x14ac:dyDescent="0.25"/>
    <row r="13" spans="1:2" ht="14.25" customHeight="1" x14ac:dyDescent="0.25"/>
    <row r="14" spans="1:2" ht="14.25" customHeight="1" x14ac:dyDescent="0.25"/>
    <row r="15" spans="1:2" ht="14.25" customHeight="1" x14ac:dyDescent="0.25"/>
    <row r="16" spans="1:2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900"/>
  </sheetPr>
  <dimension ref="A1:BB1000"/>
  <sheetViews>
    <sheetView workbookViewId="0">
      <selection activeCell="F4" sqref="F4"/>
    </sheetView>
  </sheetViews>
  <sheetFormatPr defaultColWidth="14.42578125" defaultRowHeight="15" customHeight="1" x14ac:dyDescent="0.25"/>
  <cols>
    <col min="1" max="1" width="4.5703125" customWidth="1"/>
    <col min="2" max="2" width="18.42578125" customWidth="1"/>
    <col min="3" max="3" width="4.5703125" customWidth="1"/>
    <col min="4" max="4" width="42.42578125" customWidth="1"/>
    <col min="5" max="54" width="11.42578125" customWidth="1"/>
  </cols>
  <sheetData>
    <row r="1" spans="1:54" ht="14.25" customHeight="1" x14ac:dyDescent="0.25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54" ht="14.25" customHeight="1" x14ac:dyDescent="0.25">
      <c r="A2" s="7"/>
      <c r="B2" s="7"/>
      <c r="C2" s="7"/>
      <c r="D2" s="8" t="s">
        <v>32</v>
      </c>
      <c r="E2" s="9" t="s">
        <v>33</v>
      </c>
      <c r="F2" s="9" t="s">
        <v>34</v>
      </c>
      <c r="G2" s="9" t="s">
        <v>35</v>
      </c>
      <c r="H2" s="9" t="s">
        <v>36</v>
      </c>
      <c r="I2" s="9" t="s">
        <v>37</v>
      </c>
      <c r="J2" s="9" t="s">
        <v>38</v>
      </c>
      <c r="K2" s="9" t="s">
        <v>39</v>
      </c>
      <c r="L2" s="9" t="s">
        <v>40</v>
      </c>
      <c r="M2" s="9" t="s">
        <v>41</v>
      </c>
      <c r="N2" s="9" t="s">
        <v>42</v>
      </c>
      <c r="O2" s="9" t="s">
        <v>43</v>
      </c>
      <c r="P2" s="9" t="s">
        <v>44</v>
      </c>
      <c r="Q2" s="9" t="s">
        <v>45</v>
      </c>
      <c r="R2" s="9" t="s">
        <v>46</v>
      </c>
      <c r="S2" s="9" t="s">
        <v>47</v>
      </c>
      <c r="T2" s="9" t="s">
        <v>48</v>
      </c>
      <c r="U2" s="9" t="s">
        <v>49</v>
      </c>
      <c r="V2" s="9" t="s">
        <v>50</v>
      </c>
      <c r="W2" s="9" t="s">
        <v>51</v>
      </c>
      <c r="X2" s="9" t="s">
        <v>52</v>
      </c>
      <c r="Y2" s="9" t="s">
        <v>53</v>
      </c>
      <c r="Z2" s="9" t="s">
        <v>54</v>
      </c>
      <c r="AA2" s="9" t="s">
        <v>55</v>
      </c>
      <c r="AB2" s="9" t="s">
        <v>56</v>
      </c>
      <c r="AC2" s="9" t="s">
        <v>57</v>
      </c>
      <c r="AD2" s="9" t="s">
        <v>58</v>
      </c>
      <c r="AE2" s="9" t="s">
        <v>59</v>
      </c>
      <c r="AF2" s="9" t="s">
        <v>60</v>
      </c>
      <c r="AG2" s="9" t="s">
        <v>61</v>
      </c>
      <c r="AH2" s="9" t="s">
        <v>62</v>
      </c>
      <c r="AI2" s="9" t="s">
        <v>63</v>
      </c>
      <c r="AJ2" s="9" t="s">
        <v>64</v>
      </c>
      <c r="AK2" s="9" t="s">
        <v>65</v>
      </c>
      <c r="AL2" s="9" t="s">
        <v>66</v>
      </c>
      <c r="AM2" s="9" t="s">
        <v>67</v>
      </c>
      <c r="AN2" s="9" t="s">
        <v>68</v>
      </c>
      <c r="AO2" s="9" t="s">
        <v>69</v>
      </c>
      <c r="AP2" s="9" t="s">
        <v>70</v>
      </c>
      <c r="AQ2" s="9" t="s">
        <v>71</v>
      </c>
      <c r="AR2" s="9" t="s">
        <v>72</v>
      </c>
      <c r="AS2" s="9" t="s">
        <v>73</v>
      </c>
      <c r="AT2" s="9" t="s">
        <v>74</v>
      </c>
      <c r="AU2" s="9" t="s">
        <v>75</v>
      </c>
      <c r="AV2" s="9" t="s">
        <v>76</v>
      </c>
      <c r="AW2" s="9" t="s">
        <v>77</v>
      </c>
      <c r="AX2" s="9" t="s">
        <v>78</v>
      </c>
      <c r="AY2" s="9" t="s">
        <v>79</v>
      </c>
      <c r="AZ2" s="9" t="s">
        <v>80</v>
      </c>
      <c r="BA2" s="9" t="s">
        <v>81</v>
      </c>
      <c r="BB2" s="9" t="s">
        <v>82</v>
      </c>
    </row>
    <row r="3" spans="1:54" ht="14.25" customHeight="1" x14ac:dyDescent="0.25">
      <c r="D3" s="10" t="s">
        <v>83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4.25" customHeight="1" x14ac:dyDescent="0.25">
      <c r="B4" s="59" t="s">
        <v>84</v>
      </c>
      <c r="C4" s="12">
        <v>1</v>
      </c>
      <c r="D4" s="13" t="s">
        <v>85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</row>
    <row r="5" spans="1:54" ht="14.25" customHeight="1" x14ac:dyDescent="0.25">
      <c r="B5" s="60"/>
      <c r="C5" s="12">
        <v>2</v>
      </c>
      <c r="D5" s="13" t="s">
        <v>86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</row>
    <row r="6" spans="1:54" ht="14.25" customHeight="1" x14ac:dyDescent="0.25">
      <c r="B6" s="60"/>
      <c r="C6" s="12">
        <v>3</v>
      </c>
      <c r="D6" s="13" t="s">
        <v>87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14.25" customHeight="1" x14ac:dyDescent="0.25">
      <c r="B7" s="60"/>
      <c r="C7" s="12">
        <v>4</v>
      </c>
      <c r="D7" s="13" t="s">
        <v>88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ht="14.25" customHeight="1" x14ac:dyDescent="0.25">
      <c r="B8" s="60"/>
      <c r="C8" s="12">
        <v>5</v>
      </c>
      <c r="D8" s="13" t="s">
        <v>89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</row>
    <row r="9" spans="1:54" ht="14.25" customHeight="1" x14ac:dyDescent="0.25">
      <c r="B9" s="61"/>
      <c r="C9" s="12">
        <v>6</v>
      </c>
      <c r="D9" s="13" t="s">
        <v>90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</row>
    <row r="10" spans="1:54" ht="14.25" customHeight="1" x14ac:dyDescent="0.25">
      <c r="B10" s="62" t="s">
        <v>91</v>
      </c>
      <c r="C10" s="16">
        <v>7</v>
      </c>
      <c r="D10" s="17" t="s">
        <v>92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</row>
    <row r="11" spans="1:54" ht="14.25" customHeight="1" x14ac:dyDescent="0.25">
      <c r="B11" s="60"/>
      <c r="C11" s="16">
        <v>8</v>
      </c>
      <c r="D11" s="17" t="s">
        <v>93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</row>
    <row r="12" spans="1:54" ht="14.25" customHeight="1" x14ac:dyDescent="0.25">
      <c r="B12" s="60"/>
      <c r="C12" s="16">
        <v>9</v>
      </c>
      <c r="D12" s="17" t="s">
        <v>94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</row>
    <row r="13" spans="1:54" ht="14.25" customHeight="1" x14ac:dyDescent="0.25">
      <c r="B13" s="60"/>
      <c r="C13" s="16">
        <v>10</v>
      </c>
      <c r="D13" s="17" t="s">
        <v>95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</row>
    <row r="14" spans="1:54" ht="14.25" customHeight="1" x14ac:dyDescent="0.25">
      <c r="B14" s="60"/>
      <c r="C14" s="16">
        <v>11</v>
      </c>
      <c r="D14" s="17" t="s">
        <v>96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</row>
    <row r="15" spans="1:54" ht="14.25" customHeight="1" x14ac:dyDescent="0.25">
      <c r="B15" s="60"/>
      <c r="C15" s="16">
        <v>12</v>
      </c>
      <c r="D15" s="17" t="s">
        <v>97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</row>
    <row r="16" spans="1:54" ht="14.25" customHeight="1" x14ac:dyDescent="0.25">
      <c r="B16" s="61"/>
      <c r="C16" s="16">
        <v>13</v>
      </c>
      <c r="D16" s="17" t="s">
        <v>98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</row>
    <row r="17" spans="2:54" ht="14.25" customHeight="1" x14ac:dyDescent="0.25">
      <c r="B17" s="63" t="s">
        <v>99</v>
      </c>
      <c r="C17" s="18">
        <v>14</v>
      </c>
      <c r="D17" s="19" t="s">
        <v>100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</row>
    <row r="18" spans="2:54" ht="14.25" customHeight="1" x14ac:dyDescent="0.25">
      <c r="B18" s="60"/>
      <c r="C18" s="18">
        <v>15</v>
      </c>
      <c r="D18" s="19" t="s">
        <v>101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</row>
    <row r="19" spans="2:54" ht="14.25" customHeight="1" x14ac:dyDescent="0.25">
      <c r="B19" s="60"/>
      <c r="C19" s="18">
        <v>16</v>
      </c>
      <c r="D19" s="19" t="s">
        <v>102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</row>
    <row r="20" spans="2:54" ht="14.25" customHeight="1" x14ac:dyDescent="0.25">
      <c r="B20" s="60"/>
      <c r="C20" s="18">
        <v>17</v>
      </c>
      <c r="D20" s="19" t="s">
        <v>103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</row>
    <row r="21" spans="2:54" ht="14.25" customHeight="1" x14ac:dyDescent="0.25">
      <c r="B21" s="60"/>
      <c r="C21" s="18">
        <v>18</v>
      </c>
      <c r="D21" s="19" t="s">
        <v>104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</row>
    <row r="22" spans="2:54" ht="14.25" customHeight="1" x14ac:dyDescent="0.25">
      <c r="B22" s="61"/>
      <c r="C22" s="18">
        <v>19</v>
      </c>
      <c r="D22" s="19" t="s">
        <v>105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</row>
    <row r="23" spans="2:54" ht="14.25" customHeight="1" x14ac:dyDescent="0.25">
      <c r="B23" s="64" t="s">
        <v>106</v>
      </c>
      <c r="C23" s="20">
        <v>20</v>
      </c>
      <c r="D23" s="21" t="s">
        <v>107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</row>
    <row r="24" spans="2:54" ht="14.25" customHeight="1" x14ac:dyDescent="0.25">
      <c r="B24" s="60"/>
      <c r="C24" s="20">
        <v>21</v>
      </c>
      <c r="D24" s="21" t="s">
        <v>108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</row>
    <row r="25" spans="2:54" ht="14.25" customHeight="1" x14ac:dyDescent="0.25">
      <c r="B25" s="60"/>
      <c r="C25" s="20">
        <v>22</v>
      </c>
      <c r="D25" s="21" t="s">
        <v>109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</row>
    <row r="26" spans="2:54" ht="14.25" customHeight="1" x14ac:dyDescent="0.25">
      <c r="B26" s="61"/>
      <c r="C26" s="20">
        <v>23</v>
      </c>
      <c r="D26" s="21" t="s">
        <v>110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</row>
    <row r="27" spans="2:54" ht="15" customHeight="1" x14ac:dyDescent="0.25">
      <c r="B27" s="65" t="s">
        <v>111</v>
      </c>
      <c r="C27" s="22">
        <v>24</v>
      </c>
      <c r="D27" s="23" t="s">
        <v>112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</row>
    <row r="28" spans="2:54" ht="14.25" customHeight="1" x14ac:dyDescent="0.25">
      <c r="B28" s="60"/>
      <c r="C28" s="22">
        <v>25</v>
      </c>
      <c r="D28" s="23" t="s">
        <v>113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</row>
    <row r="29" spans="2:54" ht="14.25" customHeight="1" x14ac:dyDescent="0.25">
      <c r="B29" s="60"/>
      <c r="C29" s="22">
        <v>26</v>
      </c>
      <c r="D29" s="23" t="s">
        <v>114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</row>
    <row r="30" spans="2:54" ht="14.25" customHeight="1" x14ac:dyDescent="0.25">
      <c r="B30" s="60"/>
      <c r="C30" s="22">
        <v>27</v>
      </c>
      <c r="D30" s="24" t="s">
        <v>115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</row>
    <row r="31" spans="2:54" ht="14.25" customHeight="1" x14ac:dyDescent="0.25">
      <c r="B31" s="61"/>
      <c r="C31" s="22">
        <v>28</v>
      </c>
      <c r="D31" s="22" t="s">
        <v>116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</row>
    <row r="32" spans="2:54" ht="14.25" customHeight="1" x14ac:dyDescent="0.25"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5:24" ht="14.25" customHeight="1" x14ac:dyDescent="0.25"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5:24" ht="14.25" customHeight="1" x14ac:dyDescent="0.25"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5:24" ht="14.25" customHeight="1" x14ac:dyDescent="0.25"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5:24" ht="14.25" customHeight="1" x14ac:dyDescent="0.25"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5:24" ht="14.25" customHeight="1" x14ac:dyDescent="0.25"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5:24" ht="14.25" customHeight="1" x14ac:dyDescent="0.25"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5:24" ht="14.25" customHeight="1" x14ac:dyDescent="0.25"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5:24" ht="14.25" customHeight="1" x14ac:dyDescent="0.25"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5:24" ht="14.25" customHeight="1" x14ac:dyDescent="0.25"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5:24" ht="14.25" customHeight="1" x14ac:dyDescent="0.25"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5:24" ht="14.25" customHeight="1" x14ac:dyDescent="0.25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5:24" ht="14.25" customHeight="1" x14ac:dyDescent="0.25"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5:24" ht="14.25" customHeight="1" x14ac:dyDescent="0.25"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5:24" ht="14.25" customHeight="1" x14ac:dyDescent="0.25"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5:24" ht="14.25" customHeight="1" x14ac:dyDescent="0.25"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5:24" ht="14.25" customHeight="1" x14ac:dyDescent="0.25"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5:24" ht="14.25" customHeight="1" x14ac:dyDescent="0.25"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5:24" ht="14.25" customHeight="1" x14ac:dyDescent="0.25"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5:24" ht="14.25" customHeight="1" x14ac:dyDescent="0.25"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5:24" ht="14.25" customHeight="1" x14ac:dyDescent="0.25"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5:24" ht="14.25" customHeight="1" x14ac:dyDescent="0.25"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5:24" ht="14.25" customHeight="1" x14ac:dyDescent="0.25"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5:24" ht="14.25" customHeight="1" x14ac:dyDescent="0.25"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5:24" ht="14.25" customHeight="1" x14ac:dyDescent="0.25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5:24" ht="14.25" customHeight="1" x14ac:dyDescent="0.25"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5:24" ht="14.25" customHeight="1" x14ac:dyDescent="0.25"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5:24" ht="14.25" customHeight="1" x14ac:dyDescent="0.25"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5:24" ht="14.25" customHeight="1" x14ac:dyDescent="0.25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5:24" ht="14.25" customHeight="1" x14ac:dyDescent="0.25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5:24" ht="14.25" customHeight="1" x14ac:dyDescent="0.25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5:24" ht="14.25" customHeight="1" x14ac:dyDescent="0.25"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5:24" ht="14.25" customHeight="1" x14ac:dyDescent="0.25"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5:24" ht="14.25" customHeight="1" x14ac:dyDescent="0.25"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5:24" ht="14.25" customHeight="1" x14ac:dyDescent="0.25"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5:24" ht="14.25" customHeight="1" x14ac:dyDescent="0.25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5:24" ht="14.25" customHeight="1" x14ac:dyDescent="0.25"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5:24" ht="14.25" customHeight="1" x14ac:dyDescent="0.25"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5:24" ht="14.25" customHeight="1" x14ac:dyDescent="0.25"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5:24" ht="14.25" customHeight="1" x14ac:dyDescent="0.25"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5:24" ht="14.25" customHeight="1" x14ac:dyDescent="0.25"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5:24" ht="14.25" customHeight="1" x14ac:dyDescent="0.25"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5:24" ht="14.25" customHeight="1" x14ac:dyDescent="0.25"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5:24" ht="14.25" customHeight="1" x14ac:dyDescent="0.25"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5:24" ht="14.25" customHeight="1" x14ac:dyDescent="0.25"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5:24" ht="14.25" customHeight="1" x14ac:dyDescent="0.25"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5:24" ht="14.25" customHeight="1" x14ac:dyDescent="0.25"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5:24" ht="14.25" customHeight="1" x14ac:dyDescent="0.25"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5:24" ht="14.25" customHeight="1" x14ac:dyDescent="0.25"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5:24" ht="14.25" customHeight="1" x14ac:dyDescent="0.25"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5:24" ht="14.25" customHeight="1" x14ac:dyDescent="0.25"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5:24" ht="14.25" customHeight="1" x14ac:dyDescent="0.25"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5:24" ht="14.25" customHeight="1" x14ac:dyDescent="0.25"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5:24" ht="14.25" customHeight="1" x14ac:dyDescent="0.25"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5:24" ht="14.25" customHeight="1" x14ac:dyDescent="0.25"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5:24" ht="14.25" customHeight="1" x14ac:dyDescent="0.25"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5:24" ht="14.25" customHeight="1" x14ac:dyDescent="0.25"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5:24" ht="14.25" customHeight="1" x14ac:dyDescent="0.25"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5:24" ht="14.25" customHeight="1" x14ac:dyDescent="0.25"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5:24" ht="14.25" customHeight="1" x14ac:dyDescent="0.25"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5:24" ht="14.25" customHeight="1" x14ac:dyDescent="0.25"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5:24" ht="14.25" customHeight="1" x14ac:dyDescent="0.25"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5:24" ht="14.25" customHeight="1" x14ac:dyDescent="0.25"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5:24" ht="14.25" customHeight="1" x14ac:dyDescent="0.25"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5:24" ht="14.25" customHeight="1" x14ac:dyDescent="0.25"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5:24" ht="14.25" customHeight="1" x14ac:dyDescent="0.25"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5:24" ht="14.25" customHeight="1" x14ac:dyDescent="0.25"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5:24" ht="14.25" customHeight="1" x14ac:dyDescent="0.25"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5:24" ht="14.25" customHeight="1" x14ac:dyDescent="0.25"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5:24" ht="14.25" customHeight="1" x14ac:dyDescent="0.25"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5:24" ht="14.25" customHeight="1" x14ac:dyDescent="0.25"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5:24" ht="14.25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5:24" ht="14.25" customHeight="1" x14ac:dyDescent="0.25"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5:24" ht="14.25" customHeight="1" x14ac:dyDescent="0.25"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5:24" ht="14.25" customHeight="1" x14ac:dyDescent="0.25"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5:24" ht="14.25" customHeight="1" x14ac:dyDescent="0.25"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5:24" ht="14.25" customHeight="1" x14ac:dyDescent="0.25"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5:24" ht="14.25" customHeight="1" x14ac:dyDescent="0.25"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5:24" ht="14.25" customHeight="1" x14ac:dyDescent="0.25"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5:24" ht="14.25" customHeight="1" x14ac:dyDescent="0.25"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5:24" ht="14.25" customHeight="1" x14ac:dyDescent="0.25"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5:24" ht="14.25" customHeight="1" x14ac:dyDescent="0.25"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5:24" ht="14.25" customHeight="1" x14ac:dyDescent="0.25"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5:24" ht="14.25" customHeight="1" x14ac:dyDescent="0.25"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5:24" ht="14.25" customHeight="1" x14ac:dyDescent="0.25"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5:24" ht="14.25" customHeight="1" x14ac:dyDescent="0.25"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5:24" ht="14.25" customHeight="1" x14ac:dyDescent="0.25"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5:24" ht="14.25" customHeight="1" x14ac:dyDescent="0.25"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5:24" ht="14.25" customHeight="1" x14ac:dyDescent="0.25"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5:24" ht="14.25" customHeight="1" x14ac:dyDescent="0.25"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5:24" ht="14.25" customHeight="1" x14ac:dyDescent="0.25"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5:24" ht="14.25" customHeight="1" x14ac:dyDescent="0.25"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5:24" ht="14.25" customHeight="1" x14ac:dyDescent="0.25"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5:24" ht="14.25" customHeight="1" x14ac:dyDescent="0.25"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5:24" ht="14.25" customHeight="1" x14ac:dyDescent="0.25"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5:24" ht="14.25" customHeight="1" x14ac:dyDescent="0.25"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5:24" ht="14.25" customHeight="1" x14ac:dyDescent="0.25"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5:24" ht="14.25" customHeight="1" x14ac:dyDescent="0.25"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5:24" ht="14.25" customHeight="1" x14ac:dyDescent="0.25"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5:24" ht="14.25" customHeight="1" x14ac:dyDescent="0.25"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5:24" ht="14.25" customHeight="1" x14ac:dyDescent="0.25"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5:24" ht="14.25" customHeight="1" x14ac:dyDescent="0.25"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5:24" ht="14.25" customHeight="1" x14ac:dyDescent="0.25"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5:24" ht="14.25" customHeight="1" x14ac:dyDescent="0.25"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5:24" ht="14.25" customHeight="1" x14ac:dyDescent="0.25"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5:24" ht="14.25" customHeight="1" x14ac:dyDescent="0.25"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5:24" ht="14.25" customHeight="1" x14ac:dyDescent="0.25"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5:24" ht="14.25" customHeight="1" x14ac:dyDescent="0.25"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5:24" ht="14.25" customHeight="1" x14ac:dyDescent="0.25"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5:24" ht="14.25" customHeight="1" x14ac:dyDescent="0.25"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5:24" ht="14.25" customHeight="1" x14ac:dyDescent="0.25"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5:24" ht="14.25" customHeight="1" x14ac:dyDescent="0.25"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5:24" ht="14.25" customHeight="1" x14ac:dyDescent="0.25"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5:24" ht="14.25" customHeight="1" x14ac:dyDescent="0.25"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5:24" ht="14.25" customHeight="1" x14ac:dyDescent="0.25"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5:24" ht="14.25" customHeight="1" x14ac:dyDescent="0.25"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5:24" ht="14.25" customHeight="1" x14ac:dyDescent="0.25"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5:24" ht="14.25" customHeight="1" x14ac:dyDescent="0.25"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5:24" ht="14.25" customHeight="1" x14ac:dyDescent="0.25"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5:24" ht="14.25" customHeight="1" x14ac:dyDescent="0.25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5:24" ht="14.25" customHeight="1" x14ac:dyDescent="0.25"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5:24" ht="14.25" customHeight="1" x14ac:dyDescent="0.25"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5:24" ht="14.25" customHeight="1" x14ac:dyDescent="0.25"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5:24" ht="14.25" customHeight="1" x14ac:dyDescent="0.25"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5:24" ht="14.25" customHeight="1" x14ac:dyDescent="0.25"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5:24" ht="14.25" customHeight="1" x14ac:dyDescent="0.25"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5:24" ht="14.25" customHeight="1" x14ac:dyDescent="0.25"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5:24" ht="14.25" customHeight="1" x14ac:dyDescent="0.25"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5:24" ht="14.25" customHeight="1" x14ac:dyDescent="0.25"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5:24" ht="14.25" customHeight="1" x14ac:dyDescent="0.25"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5:24" ht="14.25" customHeight="1" x14ac:dyDescent="0.25"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5:24" ht="14.25" customHeight="1" x14ac:dyDescent="0.25"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5:24" ht="14.25" customHeight="1" x14ac:dyDescent="0.25"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5:24" ht="14.25" customHeight="1" x14ac:dyDescent="0.25"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5:24" ht="14.25" customHeight="1" x14ac:dyDescent="0.25"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5:24" ht="14.25" customHeight="1" x14ac:dyDescent="0.25"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5:24" ht="14.25" customHeight="1" x14ac:dyDescent="0.25"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5:24" ht="14.25" customHeight="1" x14ac:dyDescent="0.25"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5:24" ht="14.25" customHeight="1" x14ac:dyDescent="0.25"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5:24" ht="14.25" customHeight="1" x14ac:dyDescent="0.25"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5:24" ht="14.25" customHeight="1" x14ac:dyDescent="0.25"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5:24" ht="14.25" customHeight="1" x14ac:dyDescent="0.25"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5:24" ht="14.25" customHeight="1" x14ac:dyDescent="0.25"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5:24" ht="14.25" customHeight="1" x14ac:dyDescent="0.25"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5:24" ht="14.25" customHeight="1" x14ac:dyDescent="0.25"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5:24" ht="14.25" customHeight="1" x14ac:dyDescent="0.25"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5:24" ht="14.25" customHeight="1" x14ac:dyDescent="0.25"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5:24" ht="14.25" customHeight="1" x14ac:dyDescent="0.25"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5:24" ht="14.25" customHeight="1" x14ac:dyDescent="0.25"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5:24" ht="14.25" customHeight="1" x14ac:dyDescent="0.25"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5:24" ht="14.25" customHeight="1" x14ac:dyDescent="0.25"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5:24" ht="14.25" customHeight="1" x14ac:dyDescent="0.25"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5:24" ht="14.25" customHeight="1" x14ac:dyDescent="0.25"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5:24" ht="14.25" customHeight="1" x14ac:dyDescent="0.25"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5:24" ht="14.25" customHeight="1" x14ac:dyDescent="0.25"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5:24" ht="14.25" customHeight="1" x14ac:dyDescent="0.25"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5:24" ht="14.25" customHeight="1" x14ac:dyDescent="0.25"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5:24" ht="14.25" customHeight="1" x14ac:dyDescent="0.25"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5:24" ht="14.25" customHeight="1" x14ac:dyDescent="0.25"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5:24" ht="14.25" customHeight="1" x14ac:dyDescent="0.25"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5:24" ht="14.25" customHeight="1" x14ac:dyDescent="0.25"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5:24" ht="14.25" customHeight="1" x14ac:dyDescent="0.25"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5:24" ht="14.25" customHeight="1" x14ac:dyDescent="0.25"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5:24" ht="14.25" customHeight="1" x14ac:dyDescent="0.25"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5:24" ht="14.25" customHeight="1" x14ac:dyDescent="0.25"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5:24" ht="14.25" customHeight="1" x14ac:dyDescent="0.25"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5:24" ht="14.25" customHeight="1" x14ac:dyDescent="0.25"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5:24" ht="14.25" customHeight="1" x14ac:dyDescent="0.25"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5:24" ht="14.25" customHeight="1" x14ac:dyDescent="0.25"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5:24" ht="14.25" customHeight="1" x14ac:dyDescent="0.25"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5:24" ht="14.25" customHeight="1" x14ac:dyDescent="0.25"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5:24" ht="14.25" customHeight="1" x14ac:dyDescent="0.25"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5:24" ht="14.25" customHeight="1" x14ac:dyDescent="0.25"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5:24" ht="14.25" customHeight="1" x14ac:dyDescent="0.25"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5:24" ht="14.25" customHeight="1" x14ac:dyDescent="0.25"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5:24" ht="14.25" customHeight="1" x14ac:dyDescent="0.25"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5:24" ht="14.25" customHeight="1" x14ac:dyDescent="0.25"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5:24" ht="14.25" customHeight="1" x14ac:dyDescent="0.25"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5:24" ht="14.25" customHeight="1" x14ac:dyDescent="0.25"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5:24" ht="14.25" customHeight="1" x14ac:dyDescent="0.25"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5:24" ht="14.25" customHeight="1" x14ac:dyDescent="0.25"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5:24" ht="14.25" customHeight="1" x14ac:dyDescent="0.25"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5:24" ht="14.25" customHeight="1" x14ac:dyDescent="0.25"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5:24" ht="14.25" customHeight="1" x14ac:dyDescent="0.25"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5:24" ht="14.25" customHeight="1" x14ac:dyDescent="0.25"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5:24" ht="14.25" customHeight="1" x14ac:dyDescent="0.25"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5:24" ht="14.25" customHeight="1" x14ac:dyDescent="0.25"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5:24" ht="14.25" customHeight="1" x14ac:dyDescent="0.25"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5:24" ht="14.25" customHeight="1" x14ac:dyDescent="0.25"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5:24" ht="14.25" customHeight="1" x14ac:dyDescent="0.25"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5:24" ht="14.25" customHeight="1" x14ac:dyDescent="0.25"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5:24" ht="14.25" customHeight="1" x14ac:dyDescent="0.25"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5:24" ht="14.25" customHeight="1" x14ac:dyDescent="0.25"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5:24" ht="14.25" customHeight="1" x14ac:dyDescent="0.25"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5:24" ht="14.25" customHeight="1" x14ac:dyDescent="0.25"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5:24" ht="14.25" customHeight="1" x14ac:dyDescent="0.25"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5:24" ht="14.25" customHeight="1" x14ac:dyDescent="0.25"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5:24" ht="14.25" customHeight="1" x14ac:dyDescent="0.25"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5:24" ht="14.25" customHeight="1" x14ac:dyDescent="0.25"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5:24" ht="14.25" customHeight="1" x14ac:dyDescent="0.25"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5:24" ht="14.25" customHeight="1" x14ac:dyDescent="0.25"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5:24" ht="14.25" customHeight="1" x14ac:dyDescent="0.25"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5:24" ht="14.25" customHeight="1" x14ac:dyDescent="0.25"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5:24" ht="14.25" customHeight="1" x14ac:dyDescent="0.25"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5:24" ht="14.25" customHeight="1" x14ac:dyDescent="0.25"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5:24" ht="14.25" customHeight="1" x14ac:dyDescent="0.25"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5:24" ht="14.25" customHeight="1" x14ac:dyDescent="0.25"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5:24" ht="14.25" customHeight="1" x14ac:dyDescent="0.25"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5:24" ht="14.25" customHeight="1" x14ac:dyDescent="0.25"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5:24" ht="14.25" customHeight="1" x14ac:dyDescent="0.25"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5:24" ht="14.25" customHeight="1" x14ac:dyDescent="0.25"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5:24" ht="14.25" customHeight="1" x14ac:dyDescent="0.25"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5:24" ht="14.25" customHeight="1" x14ac:dyDescent="0.25"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5:24" ht="14.25" customHeight="1" x14ac:dyDescent="0.25"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5:24" ht="14.25" customHeight="1" x14ac:dyDescent="0.25"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5:24" ht="14.25" customHeight="1" x14ac:dyDescent="0.25"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5:24" ht="14.25" customHeight="1" x14ac:dyDescent="0.25"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5:24" ht="14.25" customHeight="1" x14ac:dyDescent="0.25"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5:24" ht="14.25" customHeight="1" x14ac:dyDescent="0.25"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5:24" ht="14.25" customHeight="1" x14ac:dyDescent="0.25"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5:24" ht="14.25" customHeight="1" x14ac:dyDescent="0.25"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5:24" ht="14.25" customHeight="1" x14ac:dyDescent="0.25"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5:24" ht="14.25" customHeight="1" x14ac:dyDescent="0.25"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5:24" ht="14.25" customHeight="1" x14ac:dyDescent="0.25"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5:24" ht="14.25" customHeight="1" x14ac:dyDescent="0.25"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5:24" ht="14.25" customHeight="1" x14ac:dyDescent="0.25"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5:24" ht="14.25" customHeight="1" x14ac:dyDescent="0.25"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5:24" ht="14.25" customHeight="1" x14ac:dyDescent="0.25"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5:24" ht="14.25" customHeight="1" x14ac:dyDescent="0.25"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5:24" ht="14.25" customHeight="1" x14ac:dyDescent="0.25"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5:24" ht="14.25" customHeight="1" x14ac:dyDescent="0.25"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5:24" ht="14.25" customHeight="1" x14ac:dyDescent="0.25"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5:24" ht="14.25" customHeight="1" x14ac:dyDescent="0.25"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5:24" ht="14.25" customHeight="1" x14ac:dyDescent="0.25"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5:24" ht="14.25" customHeight="1" x14ac:dyDescent="0.25"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5:24" ht="14.25" customHeight="1" x14ac:dyDescent="0.25"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5:24" ht="14.25" customHeight="1" x14ac:dyDescent="0.25"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5:24" ht="14.25" customHeight="1" x14ac:dyDescent="0.25"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5:24" ht="14.25" customHeight="1" x14ac:dyDescent="0.25"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5:24" ht="14.25" customHeight="1" x14ac:dyDescent="0.25"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5:24" ht="14.25" customHeight="1" x14ac:dyDescent="0.25"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5:24" ht="14.25" customHeight="1" x14ac:dyDescent="0.25"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5:24" ht="14.25" customHeight="1" x14ac:dyDescent="0.25"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5:24" ht="14.25" customHeight="1" x14ac:dyDescent="0.25"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5:24" ht="14.25" customHeight="1" x14ac:dyDescent="0.25"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5:24" ht="14.25" customHeight="1" x14ac:dyDescent="0.25"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5:24" ht="14.25" customHeight="1" x14ac:dyDescent="0.25"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5:24" ht="14.25" customHeight="1" x14ac:dyDescent="0.25"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5:24" ht="14.25" customHeight="1" x14ac:dyDescent="0.25"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5:24" ht="14.25" customHeight="1" x14ac:dyDescent="0.25"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5:24" ht="14.25" customHeight="1" x14ac:dyDescent="0.25"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5:24" ht="14.25" customHeight="1" x14ac:dyDescent="0.25"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5:24" ht="14.25" customHeight="1" x14ac:dyDescent="0.25"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5:24" ht="14.25" customHeight="1" x14ac:dyDescent="0.25"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5:24" ht="14.25" customHeight="1" x14ac:dyDescent="0.25"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5:24" ht="14.25" customHeight="1" x14ac:dyDescent="0.25"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5:24" ht="14.25" customHeight="1" x14ac:dyDescent="0.25"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5:24" ht="14.25" customHeight="1" x14ac:dyDescent="0.25"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5:24" ht="14.25" customHeight="1" x14ac:dyDescent="0.25"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5:24" ht="14.25" customHeight="1" x14ac:dyDescent="0.25"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5:24" ht="14.25" customHeight="1" x14ac:dyDescent="0.25"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5:24" ht="14.25" customHeight="1" x14ac:dyDescent="0.25"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5:24" ht="14.25" customHeight="1" x14ac:dyDescent="0.25"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5:24" ht="14.25" customHeight="1" x14ac:dyDescent="0.25"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5:24" ht="14.25" customHeight="1" x14ac:dyDescent="0.25"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5:24" ht="14.25" customHeight="1" x14ac:dyDescent="0.25"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5:24" ht="14.25" customHeight="1" x14ac:dyDescent="0.25"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5:24" ht="14.25" customHeight="1" x14ac:dyDescent="0.25"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5:24" ht="14.25" customHeight="1" x14ac:dyDescent="0.25"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5:24" ht="14.25" customHeight="1" x14ac:dyDescent="0.25"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5:24" ht="14.25" customHeight="1" x14ac:dyDescent="0.25"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5:24" ht="14.25" customHeight="1" x14ac:dyDescent="0.25"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5:24" ht="14.25" customHeight="1" x14ac:dyDescent="0.25"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5:24" ht="14.25" customHeight="1" x14ac:dyDescent="0.25"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5:24" ht="14.25" customHeight="1" x14ac:dyDescent="0.25"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5:24" ht="14.25" customHeight="1" x14ac:dyDescent="0.25"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5:24" ht="14.25" customHeight="1" x14ac:dyDescent="0.25"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5:24" ht="14.25" customHeight="1" x14ac:dyDescent="0.25"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5:24" ht="14.25" customHeight="1" x14ac:dyDescent="0.25"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5:24" ht="14.25" customHeight="1" x14ac:dyDescent="0.25"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5:24" ht="14.25" customHeight="1" x14ac:dyDescent="0.25"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5:24" ht="14.25" customHeight="1" x14ac:dyDescent="0.25"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5:24" ht="14.25" customHeight="1" x14ac:dyDescent="0.25"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5:24" ht="14.25" customHeight="1" x14ac:dyDescent="0.25"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5:24" ht="14.25" customHeight="1" x14ac:dyDescent="0.25"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5:24" ht="14.25" customHeight="1" x14ac:dyDescent="0.25"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5:24" ht="14.25" customHeight="1" x14ac:dyDescent="0.25"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5:24" ht="14.25" customHeight="1" x14ac:dyDescent="0.25"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5:24" ht="14.25" customHeight="1" x14ac:dyDescent="0.25"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5:24" ht="14.25" customHeight="1" x14ac:dyDescent="0.25"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5:24" ht="14.25" customHeight="1" x14ac:dyDescent="0.25"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5:24" ht="14.25" customHeight="1" x14ac:dyDescent="0.25"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5:24" ht="14.25" customHeight="1" x14ac:dyDescent="0.25"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5:24" ht="14.25" customHeight="1" x14ac:dyDescent="0.25"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5:24" ht="14.25" customHeight="1" x14ac:dyDescent="0.25"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5:24" ht="14.25" customHeight="1" x14ac:dyDescent="0.25"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5:24" ht="14.25" customHeight="1" x14ac:dyDescent="0.25"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5:24" ht="14.25" customHeight="1" x14ac:dyDescent="0.25"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5:24" ht="14.25" customHeight="1" x14ac:dyDescent="0.25"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5:24" ht="14.25" customHeight="1" x14ac:dyDescent="0.25"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5:24" ht="14.25" customHeight="1" x14ac:dyDescent="0.25"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5:24" ht="14.25" customHeight="1" x14ac:dyDescent="0.25"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5:24" ht="14.25" customHeight="1" x14ac:dyDescent="0.25"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5:24" ht="14.25" customHeight="1" x14ac:dyDescent="0.25"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5:24" ht="14.25" customHeight="1" x14ac:dyDescent="0.25"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5:24" ht="14.25" customHeight="1" x14ac:dyDescent="0.25"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5:24" ht="14.25" customHeight="1" x14ac:dyDescent="0.25"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5:24" ht="14.25" customHeight="1" x14ac:dyDescent="0.25"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5:24" ht="14.25" customHeight="1" x14ac:dyDescent="0.25"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5:24" ht="14.25" customHeight="1" x14ac:dyDescent="0.25"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5:24" ht="14.25" customHeight="1" x14ac:dyDescent="0.25"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5:24" ht="14.25" customHeight="1" x14ac:dyDescent="0.25"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5:24" ht="14.25" customHeight="1" x14ac:dyDescent="0.25"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5:24" ht="14.25" customHeight="1" x14ac:dyDescent="0.25"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5:24" ht="14.25" customHeight="1" x14ac:dyDescent="0.25"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5:24" ht="14.25" customHeight="1" x14ac:dyDescent="0.25"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5:24" ht="14.25" customHeight="1" x14ac:dyDescent="0.25"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5:24" ht="14.25" customHeight="1" x14ac:dyDescent="0.25"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5:24" ht="14.25" customHeight="1" x14ac:dyDescent="0.25"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5:24" ht="14.25" customHeight="1" x14ac:dyDescent="0.25"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5:24" ht="14.25" customHeight="1" x14ac:dyDescent="0.25"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5:24" ht="14.25" customHeight="1" x14ac:dyDescent="0.25"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5:24" ht="14.25" customHeight="1" x14ac:dyDescent="0.25"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5:24" ht="14.25" customHeight="1" x14ac:dyDescent="0.25"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5:24" ht="14.25" customHeight="1" x14ac:dyDescent="0.25"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5:24" ht="14.25" customHeight="1" x14ac:dyDescent="0.25"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5:24" ht="14.25" customHeight="1" x14ac:dyDescent="0.25"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5:24" ht="14.25" customHeight="1" x14ac:dyDescent="0.25"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5:24" ht="14.25" customHeight="1" x14ac:dyDescent="0.25"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5:24" ht="14.25" customHeight="1" x14ac:dyDescent="0.25"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5:24" ht="14.25" customHeight="1" x14ac:dyDescent="0.25"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5:24" ht="14.25" customHeight="1" x14ac:dyDescent="0.25"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5:24" ht="14.25" customHeight="1" x14ac:dyDescent="0.25"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5:24" ht="14.25" customHeight="1" x14ac:dyDescent="0.25"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5:24" ht="14.25" customHeight="1" x14ac:dyDescent="0.25"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5:24" ht="14.25" customHeight="1" x14ac:dyDescent="0.25"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5:24" ht="14.25" customHeight="1" x14ac:dyDescent="0.25"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5:24" ht="14.25" customHeight="1" x14ac:dyDescent="0.25"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5:24" ht="14.25" customHeight="1" x14ac:dyDescent="0.25"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5:24" ht="14.25" customHeight="1" x14ac:dyDescent="0.25"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5:24" ht="14.25" customHeight="1" x14ac:dyDescent="0.25"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5:24" ht="14.25" customHeight="1" x14ac:dyDescent="0.25"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5:24" ht="14.25" customHeight="1" x14ac:dyDescent="0.25"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5:24" ht="14.25" customHeight="1" x14ac:dyDescent="0.25"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5:24" ht="14.25" customHeight="1" x14ac:dyDescent="0.25"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5:24" ht="14.25" customHeight="1" x14ac:dyDescent="0.25"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5:24" ht="14.25" customHeight="1" x14ac:dyDescent="0.25"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5:24" ht="14.25" customHeight="1" x14ac:dyDescent="0.25"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5:24" ht="14.25" customHeight="1" x14ac:dyDescent="0.25"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5:24" ht="14.25" customHeight="1" x14ac:dyDescent="0.25"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5:24" ht="14.25" customHeight="1" x14ac:dyDescent="0.25"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5:24" ht="14.25" customHeight="1" x14ac:dyDescent="0.25"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5:24" ht="14.25" customHeight="1" x14ac:dyDescent="0.25"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5:24" ht="14.25" customHeight="1" x14ac:dyDescent="0.25"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5:24" ht="14.25" customHeight="1" x14ac:dyDescent="0.25"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5:24" ht="14.25" customHeight="1" x14ac:dyDescent="0.25"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5:24" ht="14.25" customHeight="1" x14ac:dyDescent="0.25"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5:24" ht="14.25" customHeight="1" x14ac:dyDescent="0.25"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5:24" ht="14.25" customHeight="1" x14ac:dyDescent="0.25"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5:24" ht="14.25" customHeight="1" x14ac:dyDescent="0.25"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5:24" ht="14.25" customHeight="1" x14ac:dyDescent="0.25"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5:24" ht="14.25" customHeight="1" x14ac:dyDescent="0.25"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5:24" ht="14.25" customHeight="1" x14ac:dyDescent="0.25"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5:24" ht="14.25" customHeight="1" x14ac:dyDescent="0.25"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5:24" ht="14.25" customHeight="1" x14ac:dyDescent="0.25"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5:24" ht="14.25" customHeight="1" x14ac:dyDescent="0.25"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5:24" ht="14.25" customHeight="1" x14ac:dyDescent="0.25"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5:24" ht="14.25" customHeight="1" x14ac:dyDescent="0.25"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5:24" ht="14.25" customHeight="1" x14ac:dyDescent="0.25"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5:24" ht="14.25" customHeight="1" x14ac:dyDescent="0.25"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5:24" ht="14.25" customHeight="1" x14ac:dyDescent="0.25"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5:24" ht="14.25" customHeight="1" x14ac:dyDescent="0.25"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5:24" ht="14.25" customHeight="1" x14ac:dyDescent="0.25"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5:24" ht="14.25" customHeight="1" x14ac:dyDescent="0.25"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5:24" ht="14.25" customHeight="1" x14ac:dyDescent="0.25"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5:24" ht="14.25" customHeight="1" x14ac:dyDescent="0.25"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5:24" ht="14.25" customHeight="1" x14ac:dyDescent="0.25"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5:24" ht="14.25" customHeight="1" x14ac:dyDescent="0.25"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5:24" ht="14.25" customHeight="1" x14ac:dyDescent="0.25"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5:24" ht="14.25" customHeight="1" x14ac:dyDescent="0.25"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5:24" ht="14.25" customHeight="1" x14ac:dyDescent="0.25"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5:24" ht="14.25" customHeight="1" x14ac:dyDescent="0.25"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5:24" ht="14.25" customHeight="1" x14ac:dyDescent="0.25"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5:24" ht="14.25" customHeight="1" x14ac:dyDescent="0.25"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5:24" ht="14.25" customHeight="1" x14ac:dyDescent="0.25"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5:24" ht="14.25" customHeight="1" x14ac:dyDescent="0.25"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5:24" ht="14.25" customHeight="1" x14ac:dyDescent="0.25"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5:24" ht="14.25" customHeight="1" x14ac:dyDescent="0.25"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5:24" ht="14.25" customHeight="1" x14ac:dyDescent="0.25"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5:24" ht="14.25" customHeight="1" x14ac:dyDescent="0.25"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5:24" ht="14.25" customHeight="1" x14ac:dyDescent="0.25"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5:24" ht="14.25" customHeight="1" x14ac:dyDescent="0.25"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5:24" ht="14.25" customHeight="1" x14ac:dyDescent="0.25"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5:24" ht="14.25" customHeight="1" x14ac:dyDescent="0.25"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5:24" ht="14.25" customHeight="1" x14ac:dyDescent="0.25"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5:24" ht="14.25" customHeight="1" x14ac:dyDescent="0.25"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5:24" ht="14.25" customHeight="1" x14ac:dyDescent="0.25"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5:24" ht="14.25" customHeight="1" x14ac:dyDescent="0.25"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5:24" ht="14.25" customHeight="1" x14ac:dyDescent="0.25"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5:24" ht="14.25" customHeight="1" x14ac:dyDescent="0.25"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5:24" ht="14.25" customHeight="1" x14ac:dyDescent="0.25"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5:24" ht="14.25" customHeight="1" x14ac:dyDescent="0.25"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5:24" ht="14.25" customHeight="1" x14ac:dyDescent="0.25"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5:24" ht="14.25" customHeight="1" x14ac:dyDescent="0.25"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5:24" ht="14.25" customHeight="1" x14ac:dyDescent="0.25"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5:24" ht="14.25" customHeight="1" x14ac:dyDescent="0.25"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5:24" ht="14.25" customHeight="1" x14ac:dyDescent="0.25"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5:24" ht="14.25" customHeight="1" x14ac:dyDescent="0.25"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5:24" ht="14.25" customHeight="1" x14ac:dyDescent="0.25"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5:24" ht="14.25" customHeight="1" x14ac:dyDescent="0.25"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5:24" ht="14.25" customHeight="1" x14ac:dyDescent="0.25"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5:24" ht="14.25" customHeight="1" x14ac:dyDescent="0.25"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5:24" ht="14.25" customHeight="1" x14ac:dyDescent="0.25"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5:24" ht="14.25" customHeight="1" x14ac:dyDescent="0.25"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5:24" ht="14.25" customHeight="1" x14ac:dyDescent="0.25"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5:24" ht="14.25" customHeight="1" x14ac:dyDescent="0.25"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5:24" ht="14.25" customHeight="1" x14ac:dyDescent="0.25"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5:24" ht="14.25" customHeight="1" x14ac:dyDescent="0.25"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5:24" ht="14.25" customHeight="1" x14ac:dyDescent="0.25"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5:24" ht="14.25" customHeight="1" x14ac:dyDescent="0.25"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5:24" ht="14.25" customHeight="1" x14ac:dyDescent="0.25"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5:24" ht="14.25" customHeight="1" x14ac:dyDescent="0.25"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5:24" ht="14.25" customHeight="1" x14ac:dyDescent="0.25"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5:24" ht="14.25" customHeight="1" x14ac:dyDescent="0.25"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5:24" ht="14.25" customHeight="1" x14ac:dyDescent="0.25"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5:24" ht="14.25" customHeight="1" x14ac:dyDescent="0.25"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5:24" ht="14.25" customHeight="1" x14ac:dyDescent="0.25"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5:24" ht="14.25" customHeight="1" x14ac:dyDescent="0.25"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5:24" ht="14.25" customHeight="1" x14ac:dyDescent="0.25"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5:24" ht="14.25" customHeight="1" x14ac:dyDescent="0.25"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5:24" ht="14.25" customHeight="1" x14ac:dyDescent="0.25"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5:24" ht="14.25" customHeight="1" x14ac:dyDescent="0.25"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5:24" ht="14.25" customHeight="1" x14ac:dyDescent="0.25"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5:24" ht="14.25" customHeight="1" x14ac:dyDescent="0.25"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5:24" ht="14.25" customHeight="1" x14ac:dyDescent="0.25"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5:24" ht="14.25" customHeight="1" x14ac:dyDescent="0.25"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5:24" ht="14.25" customHeight="1" x14ac:dyDescent="0.25"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5:24" ht="14.25" customHeight="1" x14ac:dyDescent="0.25"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5:24" ht="14.25" customHeight="1" x14ac:dyDescent="0.25"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5:24" ht="14.25" customHeight="1" x14ac:dyDescent="0.25"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5:24" ht="14.25" customHeight="1" x14ac:dyDescent="0.25"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5:24" ht="14.25" customHeight="1" x14ac:dyDescent="0.25"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5:24" ht="14.25" customHeight="1" x14ac:dyDescent="0.25"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5:24" ht="14.25" customHeight="1" x14ac:dyDescent="0.25"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5:24" ht="14.25" customHeight="1" x14ac:dyDescent="0.25"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5:24" ht="14.25" customHeight="1" x14ac:dyDescent="0.25"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5:24" ht="14.25" customHeight="1" x14ac:dyDescent="0.25"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5:24" ht="14.25" customHeight="1" x14ac:dyDescent="0.25"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5:24" ht="14.25" customHeight="1" x14ac:dyDescent="0.25"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5:24" ht="14.25" customHeight="1" x14ac:dyDescent="0.25"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5:24" ht="14.25" customHeight="1" x14ac:dyDescent="0.25"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5:24" ht="14.25" customHeight="1" x14ac:dyDescent="0.25"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5:24" ht="14.25" customHeight="1" x14ac:dyDescent="0.25"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5:24" ht="14.25" customHeight="1" x14ac:dyDescent="0.25"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5:24" ht="14.25" customHeight="1" x14ac:dyDescent="0.25"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5:24" ht="14.25" customHeight="1" x14ac:dyDescent="0.25"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5:24" ht="14.25" customHeight="1" x14ac:dyDescent="0.25"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5:24" ht="14.25" customHeight="1" x14ac:dyDescent="0.25"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5:24" ht="14.25" customHeight="1" x14ac:dyDescent="0.25"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5:24" ht="14.25" customHeight="1" x14ac:dyDescent="0.25"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5:24" ht="14.25" customHeight="1" x14ac:dyDescent="0.25"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5:24" ht="14.25" customHeight="1" x14ac:dyDescent="0.25"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5:24" ht="14.25" customHeight="1" x14ac:dyDescent="0.25"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5:24" ht="14.25" customHeight="1" x14ac:dyDescent="0.25"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5:24" ht="14.25" customHeight="1" x14ac:dyDescent="0.25"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5:24" ht="14.25" customHeight="1" x14ac:dyDescent="0.25"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5:24" ht="14.25" customHeight="1" x14ac:dyDescent="0.25"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5:24" ht="14.25" customHeight="1" x14ac:dyDescent="0.25"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5:24" ht="14.25" customHeight="1" x14ac:dyDescent="0.25"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5:24" ht="14.25" customHeight="1" x14ac:dyDescent="0.25"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5:24" ht="14.25" customHeight="1" x14ac:dyDescent="0.25"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5:24" ht="14.25" customHeight="1" x14ac:dyDescent="0.25"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5:24" ht="14.25" customHeight="1" x14ac:dyDescent="0.25"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5:24" ht="14.25" customHeight="1" x14ac:dyDescent="0.25"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5:24" ht="14.25" customHeight="1" x14ac:dyDescent="0.25"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5:24" ht="14.25" customHeight="1" x14ac:dyDescent="0.25"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5:24" ht="14.25" customHeight="1" x14ac:dyDescent="0.25"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5:24" ht="14.25" customHeight="1" x14ac:dyDescent="0.25"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5:24" ht="14.25" customHeight="1" x14ac:dyDescent="0.25"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5:24" ht="14.25" customHeight="1" x14ac:dyDescent="0.25"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5:24" ht="14.25" customHeight="1" x14ac:dyDescent="0.25"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5:24" ht="14.25" customHeight="1" x14ac:dyDescent="0.25"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5:24" ht="14.25" customHeight="1" x14ac:dyDescent="0.25"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5:24" ht="14.25" customHeight="1" x14ac:dyDescent="0.25"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5:24" ht="14.25" customHeight="1" x14ac:dyDescent="0.25"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5:24" ht="14.25" customHeight="1" x14ac:dyDescent="0.25"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5:24" ht="14.25" customHeight="1" x14ac:dyDescent="0.25"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5:24" ht="14.25" customHeight="1" x14ac:dyDescent="0.25"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5:24" ht="14.25" customHeight="1" x14ac:dyDescent="0.25"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5:24" ht="14.25" customHeight="1" x14ac:dyDescent="0.25"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5:24" ht="14.25" customHeight="1" x14ac:dyDescent="0.25"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5:24" ht="14.25" customHeight="1" x14ac:dyDescent="0.25"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5:24" ht="14.25" customHeight="1" x14ac:dyDescent="0.25"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5:24" ht="14.25" customHeight="1" x14ac:dyDescent="0.25"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5:24" ht="14.25" customHeight="1" x14ac:dyDescent="0.25"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5:24" ht="14.25" customHeight="1" x14ac:dyDescent="0.25"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5:24" ht="14.25" customHeight="1" x14ac:dyDescent="0.25"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5:24" ht="14.25" customHeight="1" x14ac:dyDescent="0.25"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5:24" ht="14.25" customHeight="1" x14ac:dyDescent="0.25"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5:24" ht="14.25" customHeight="1" x14ac:dyDescent="0.25"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5:24" ht="14.25" customHeight="1" x14ac:dyDescent="0.25"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5:24" ht="14.25" customHeight="1" x14ac:dyDescent="0.25"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5:24" ht="14.25" customHeight="1" x14ac:dyDescent="0.25"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5:24" ht="14.25" customHeight="1" x14ac:dyDescent="0.25"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5:24" ht="14.25" customHeight="1" x14ac:dyDescent="0.25"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5:24" ht="14.25" customHeight="1" x14ac:dyDescent="0.25"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5:24" ht="14.25" customHeight="1" x14ac:dyDescent="0.25"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5:24" ht="14.25" customHeight="1" x14ac:dyDescent="0.25"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5:24" ht="14.25" customHeight="1" x14ac:dyDescent="0.25"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5:24" ht="14.25" customHeight="1" x14ac:dyDescent="0.25"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5:24" ht="14.25" customHeight="1" x14ac:dyDescent="0.25"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5:24" ht="14.25" customHeight="1" x14ac:dyDescent="0.25"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5:24" ht="14.25" customHeight="1" x14ac:dyDescent="0.25"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5:24" ht="14.25" customHeight="1" x14ac:dyDescent="0.25"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5:24" ht="14.25" customHeight="1" x14ac:dyDescent="0.25"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5:24" ht="14.25" customHeight="1" x14ac:dyDescent="0.25"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5:24" ht="14.25" customHeight="1" x14ac:dyDescent="0.25"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5:24" ht="14.25" customHeight="1" x14ac:dyDescent="0.25"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5:24" ht="14.25" customHeight="1" x14ac:dyDescent="0.25"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5:24" ht="14.25" customHeight="1" x14ac:dyDescent="0.25"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5:24" ht="14.25" customHeight="1" x14ac:dyDescent="0.25"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5:24" ht="14.25" customHeight="1" x14ac:dyDescent="0.25"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5:24" ht="14.25" customHeight="1" x14ac:dyDescent="0.25"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5:24" ht="14.25" customHeight="1" x14ac:dyDescent="0.25"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5:24" ht="14.25" customHeight="1" x14ac:dyDescent="0.25"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5:24" ht="14.25" customHeight="1" x14ac:dyDescent="0.25"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5:24" ht="14.25" customHeight="1" x14ac:dyDescent="0.25"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5:24" ht="14.25" customHeight="1" x14ac:dyDescent="0.25"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5:24" ht="14.25" customHeight="1" x14ac:dyDescent="0.25"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5:24" ht="14.25" customHeight="1" x14ac:dyDescent="0.25"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5:24" ht="14.25" customHeight="1" x14ac:dyDescent="0.25"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5:24" ht="14.25" customHeight="1" x14ac:dyDescent="0.25"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5:24" ht="14.25" customHeight="1" x14ac:dyDescent="0.25"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5:24" ht="14.25" customHeight="1" x14ac:dyDescent="0.25"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5:24" ht="14.25" customHeight="1" x14ac:dyDescent="0.25"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5:24" ht="14.25" customHeight="1" x14ac:dyDescent="0.25"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5:24" ht="14.25" customHeight="1" x14ac:dyDescent="0.25"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5:24" ht="14.25" customHeight="1" x14ac:dyDescent="0.25"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5:24" ht="14.25" customHeight="1" x14ac:dyDescent="0.25"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5:24" ht="14.25" customHeight="1" x14ac:dyDescent="0.25"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5:24" ht="14.25" customHeight="1" x14ac:dyDescent="0.25"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5:24" ht="14.25" customHeight="1" x14ac:dyDescent="0.25"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5:24" ht="14.25" customHeight="1" x14ac:dyDescent="0.25"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5:24" ht="14.25" customHeight="1" x14ac:dyDescent="0.25"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5:24" ht="14.25" customHeight="1" x14ac:dyDescent="0.25"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5:24" ht="14.25" customHeight="1" x14ac:dyDescent="0.25"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5:24" ht="14.25" customHeight="1" x14ac:dyDescent="0.25"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5:24" ht="14.25" customHeight="1" x14ac:dyDescent="0.25"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5:24" ht="14.25" customHeight="1" x14ac:dyDescent="0.25"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5:24" ht="14.25" customHeight="1" x14ac:dyDescent="0.25"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5:24" ht="14.25" customHeight="1" x14ac:dyDescent="0.25"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5:24" ht="14.25" customHeight="1" x14ac:dyDescent="0.25"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5:24" ht="14.25" customHeight="1" x14ac:dyDescent="0.25"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5:24" ht="14.25" customHeight="1" x14ac:dyDescent="0.25"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5:24" ht="14.25" customHeight="1" x14ac:dyDescent="0.25"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5:24" ht="14.25" customHeight="1" x14ac:dyDescent="0.25"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5:24" ht="14.25" customHeight="1" x14ac:dyDescent="0.25"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5:24" ht="14.25" customHeight="1" x14ac:dyDescent="0.25"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5:24" ht="14.25" customHeight="1" x14ac:dyDescent="0.25"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5:24" ht="14.25" customHeight="1" x14ac:dyDescent="0.25"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5:24" ht="14.25" customHeight="1" x14ac:dyDescent="0.25"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5:24" ht="14.25" customHeight="1" x14ac:dyDescent="0.25"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5:24" ht="14.25" customHeight="1" x14ac:dyDescent="0.25"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5:24" ht="14.25" customHeight="1" x14ac:dyDescent="0.25"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5:24" ht="14.25" customHeight="1" x14ac:dyDescent="0.25"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5:24" ht="14.25" customHeight="1" x14ac:dyDescent="0.25"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5:24" ht="14.25" customHeight="1" x14ac:dyDescent="0.25"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5:24" ht="14.25" customHeight="1" x14ac:dyDescent="0.25"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5:24" ht="14.25" customHeight="1" x14ac:dyDescent="0.25"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5:24" ht="14.25" customHeight="1" x14ac:dyDescent="0.25"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5:24" ht="14.25" customHeight="1" x14ac:dyDescent="0.25"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5:24" ht="14.25" customHeight="1" x14ac:dyDescent="0.25"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5:24" ht="14.25" customHeight="1" x14ac:dyDescent="0.25"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5:24" ht="14.25" customHeight="1" x14ac:dyDescent="0.25"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5:24" ht="14.25" customHeight="1" x14ac:dyDescent="0.25"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5:24" ht="14.25" customHeight="1" x14ac:dyDescent="0.25"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5:24" ht="14.25" customHeight="1" x14ac:dyDescent="0.25"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5:24" ht="14.25" customHeight="1" x14ac:dyDescent="0.25"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5:24" ht="14.25" customHeight="1" x14ac:dyDescent="0.25"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5:24" ht="14.25" customHeight="1" x14ac:dyDescent="0.25"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5:24" ht="14.25" customHeight="1" x14ac:dyDescent="0.25"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5:24" ht="14.25" customHeight="1" x14ac:dyDescent="0.25"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5:24" ht="14.25" customHeight="1" x14ac:dyDescent="0.25"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5:24" ht="14.25" customHeight="1" x14ac:dyDescent="0.25"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5:24" ht="14.25" customHeight="1" x14ac:dyDescent="0.25"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5:24" ht="14.25" customHeight="1" x14ac:dyDescent="0.25"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5:24" ht="14.25" customHeight="1" x14ac:dyDescent="0.25"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5:24" ht="14.25" customHeight="1" x14ac:dyDescent="0.25"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5:24" ht="14.25" customHeight="1" x14ac:dyDescent="0.25"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5:24" ht="14.25" customHeight="1" x14ac:dyDescent="0.25"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5:24" ht="14.25" customHeight="1" x14ac:dyDescent="0.25"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5:24" ht="14.25" customHeight="1" x14ac:dyDescent="0.25"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5:24" ht="14.25" customHeight="1" x14ac:dyDescent="0.25"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5:24" ht="14.25" customHeight="1" x14ac:dyDescent="0.25"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5:24" ht="14.25" customHeight="1" x14ac:dyDescent="0.25"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5:24" ht="14.25" customHeight="1" x14ac:dyDescent="0.25"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5:24" ht="14.25" customHeight="1" x14ac:dyDescent="0.25"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5:24" ht="14.25" customHeight="1" x14ac:dyDescent="0.25"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5:24" ht="14.25" customHeight="1" x14ac:dyDescent="0.25"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5:24" ht="14.25" customHeight="1" x14ac:dyDescent="0.25"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5:24" ht="14.25" customHeight="1" x14ac:dyDescent="0.25"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5:24" ht="14.25" customHeight="1" x14ac:dyDescent="0.25"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5:24" ht="14.25" customHeight="1" x14ac:dyDescent="0.25"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5:24" ht="14.25" customHeight="1" x14ac:dyDescent="0.25"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5:24" ht="14.25" customHeight="1" x14ac:dyDescent="0.25"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5:24" ht="14.25" customHeight="1" x14ac:dyDescent="0.25"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5:24" ht="14.25" customHeight="1" x14ac:dyDescent="0.25"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5:24" ht="14.25" customHeight="1" x14ac:dyDescent="0.25"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5:24" ht="14.25" customHeight="1" x14ac:dyDescent="0.25"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5:24" ht="14.25" customHeight="1" x14ac:dyDescent="0.25"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5:24" ht="14.25" customHeight="1" x14ac:dyDescent="0.25"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5:24" ht="14.25" customHeight="1" x14ac:dyDescent="0.25"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5:24" ht="14.25" customHeight="1" x14ac:dyDescent="0.25"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5:24" ht="14.25" customHeight="1" x14ac:dyDescent="0.25"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5:24" ht="14.25" customHeight="1" x14ac:dyDescent="0.25"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5:24" ht="14.25" customHeight="1" x14ac:dyDescent="0.25"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5:24" ht="14.25" customHeight="1" x14ac:dyDescent="0.25"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5:24" ht="14.25" customHeight="1" x14ac:dyDescent="0.25"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5:24" ht="14.25" customHeight="1" x14ac:dyDescent="0.25"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5:24" ht="14.25" customHeight="1" x14ac:dyDescent="0.25"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5:24" ht="14.25" customHeight="1" x14ac:dyDescent="0.25"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5:24" ht="14.25" customHeight="1" x14ac:dyDescent="0.25"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5:24" ht="14.25" customHeight="1" x14ac:dyDescent="0.25"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5:24" ht="14.25" customHeight="1" x14ac:dyDescent="0.25"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5:24" ht="14.25" customHeight="1" x14ac:dyDescent="0.25"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5:24" ht="14.25" customHeight="1" x14ac:dyDescent="0.25"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5:24" ht="14.25" customHeight="1" x14ac:dyDescent="0.25"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5:24" ht="14.25" customHeight="1" x14ac:dyDescent="0.25"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5:24" ht="14.25" customHeight="1" x14ac:dyDescent="0.25"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5:24" ht="14.25" customHeight="1" x14ac:dyDescent="0.25"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5:24" ht="14.25" customHeight="1" x14ac:dyDescent="0.25"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5:24" ht="14.25" customHeight="1" x14ac:dyDescent="0.25"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5:24" ht="14.25" customHeight="1" x14ac:dyDescent="0.25"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5:24" ht="14.25" customHeight="1" x14ac:dyDescent="0.25"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5:24" ht="14.25" customHeight="1" x14ac:dyDescent="0.25"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5:24" ht="14.25" customHeight="1" x14ac:dyDescent="0.25"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5:24" ht="14.25" customHeight="1" x14ac:dyDescent="0.25"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5:24" ht="14.25" customHeight="1" x14ac:dyDescent="0.25"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5:24" ht="14.25" customHeight="1" x14ac:dyDescent="0.25"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5:24" ht="14.25" customHeight="1" x14ac:dyDescent="0.25"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5:24" ht="14.25" customHeight="1" x14ac:dyDescent="0.25"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5:24" ht="14.25" customHeight="1" x14ac:dyDescent="0.25"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5:24" ht="14.25" customHeight="1" x14ac:dyDescent="0.25"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5:24" ht="14.25" customHeight="1" x14ac:dyDescent="0.25"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5:24" ht="14.25" customHeight="1" x14ac:dyDescent="0.25"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5:24" ht="14.25" customHeight="1" x14ac:dyDescent="0.25"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5:24" ht="14.25" customHeight="1" x14ac:dyDescent="0.25"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5:24" ht="14.25" customHeight="1" x14ac:dyDescent="0.25"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5:24" ht="14.25" customHeight="1" x14ac:dyDescent="0.25"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5:24" ht="14.25" customHeight="1" x14ac:dyDescent="0.25"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5:24" ht="14.25" customHeight="1" x14ac:dyDescent="0.25"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5:24" ht="14.25" customHeight="1" x14ac:dyDescent="0.25"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5:24" ht="14.25" customHeight="1" x14ac:dyDescent="0.25"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5:24" ht="14.25" customHeight="1" x14ac:dyDescent="0.25"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5:24" ht="14.25" customHeight="1" x14ac:dyDescent="0.25"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5:24" ht="14.25" customHeight="1" x14ac:dyDescent="0.25"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5:24" ht="14.25" customHeight="1" x14ac:dyDescent="0.25"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5:24" ht="14.25" customHeight="1" x14ac:dyDescent="0.25"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5:24" ht="14.25" customHeight="1" x14ac:dyDescent="0.25"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5:24" ht="14.25" customHeight="1" x14ac:dyDescent="0.25"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5:24" ht="14.25" customHeight="1" x14ac:dyDescent="0.25"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5:24" ht="14.25" customHeight="1" x14ac:dyDescent="0.25"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5:24" ht="14.25" customHeight="1" x14ac:dyDescent="0.25"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5:24" ht="14.25" customHeight="1" x14ac:dyDescent="0.25"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5:24" ht="14.25" customHeight="1" x14ac:dyDescent="0.25"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5:24" ht="14.25" customHeight="1" x14ac:dyDescent="0.25"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5:24" ht="14.25" customHeight="1" x14ac:dyDescent="0.25"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5:24" ht="14.25" customHeight="1" x14ac:dyDescent="0.25"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5:24" ht="14.25" customHeight="1" x14ac:dyDescent="0.25"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5:24" ht="14.25" customHeight="1" x14ac:dyDescent="0.25"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5:24" ht="14.25" customHeight="1" x14ac:dyDescent="0.25"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5:24" ht="14.25" customHeight="1" x14ac:dyDescent="0.25"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5:24" ht="14.25" customHeight="1" x14ac:dyDescent="0.25"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5:24" ht="14.25" customHeight="1" x14ac:dyDescent="0.25"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5:24" ht="14.25" customHeight="1" x14ac:dyDescent="0.25"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5:24" ht="14.25" customHeight="1" x14ac:dyDescent="0.25"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5:24" ht="14.25" customHeight="1" x14ac:dyDescent="0.25"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5:24" ht="14.25" customHeight="1" x14ac:dyDescent="0.25"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5:24" ht="14.25" customHeight="1" x14ac:dyDescent="0.25"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5:24" ht="14.25" customHeight="1" x14ac:dyDescent="0.25"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5:24" ht="14.25" customHeight="1" x14ac:dyDescent="0.25"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5:24" ht="14.25" customHeight="1" x14ac:dyDescent="0.25"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5:24" ht="14.25" customHeight="1" x14ac:dyDescent="0.25"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5:24" ht="14.25" customHeight="1" x14ac:dyDescent="0.25"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5:24" ht="14.25" customHeight="1" x14ac:dyDescent="0.25"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5:24" ht="14.25" customHeight="1" x14ac:dyDescent="0.25"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5:24" ht="14.25" customHeight="1" x14ac:dyDescent="0.25"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5:24" ht="14.25" customHeight="1" x14ac:dyDescent="0.25"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5:24" ht="14.25" customHeight="1" x14ac:dyDescent="0.25"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5:24" ht="14.25" customHeight="1" x14ac:dyDescent="0.25"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5:24" ht="14.25" customHeight="1" x14ac:dyDescent="0.25"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5:24" ht="14.25" customHeight="1" x14ac:dyDescent="0.25"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5:24" ht="14.25" customHeight="1" x14ac:dyDescent="0.25"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5:24" ht="14.25" customHeight="1" x14ac:dyDescent="0.25"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5:24" ht="14.25" customHeight="1" x14ac:dyDescent="0.25"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5:24" ht="14.25" customHeight="1" x14ac:dyDescent="0.25"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5:24" ht="14.25" customHeight="1" x14ac:dyDescent="0.25"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5:24" ht="14.25" customHeight="1" x14ac:dyDescent="0.25"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5:24" ht="14.25" customHeight="1" x14ac:dyDescent="0.25"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5:24" ht="14.25" customHeight="1" x14ac:dyDescent="0.25"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5:24" ht="14.25" customHeight="1" x14ac:dyDescent="0.25"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5:24" ht="14.25" customHeight="1" x14ac:dyDescent="0.25"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5:24" ht="14.25" customHeight="1" x14ac:dyDescent="0.25"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5:24" ht="14.25" customHeight="1" x14ac:dyDescent="0.25"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5:24" ht="14.25" customHeight="1" x14ac:dyDescent="0.25"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5:24" ht="14.25" customHeight="1" x14ac:dyDescent="0.25"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5:24" ht="14.25" customHeight="1" x14ac:dyDescent="0.25"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5:24" ht="14.25" customHeight="1" x14ac:dyDescent="0.25"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5:24" ht="14.25" customHeight="1" x14ac:dyDescent="0.25"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5:24" ht="14.25" customHeight="1" x14ac:dyDescent="0.25"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5:24" ht="14.25" customHeight="1" x14ac:dyDescent="0.25"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5:24" ht="14.25" customHeight="1" x14ac:dyDescent="0.25"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5:24" ht="14.25" customHeight="1" x14ac:dyDescent="0.25"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5:24" ht="14.25" customHeight="1" x14ac:dyDescent="0.25"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5:24" ht="14.25" customHeight="1" x14ac:dyDescent="0.25"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5:24" ht="14.25" customHeight="1" x14ac:dyDescent="0.25"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5:24" ht="14.25" customHeight="1" x14ac:dyDescent="0.25"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5:24" ht="14.25" customHeight="1" x14ac:dyDescent="0.25"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5:24" ht="14.25" customHeight="1" x14ac:dyDescent="0.25"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5:24" ht="14.25" customHeight="1" x14ac:dyDescent="0.25"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5:24" ht="14.25" customHeight="1" x14ac:dyDescent="0.25"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5:24" ht="14.25" customHeight="1" x14ac:dyDescent="0.25"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5:24" ht="14.25" customHeight="1" x14ac:dyDescent="0.25"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5:24" ht="14.25" customHeight="1" x14ac:dyDescent="0.25"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5:24" ht="14.25" customHeight="1" x14ac:dyDescent="0.25"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5:24" ht="14.25" customHeight="1" x14ac:dyDescent="0.25"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5:24" ht="14.25" customHeight="1" x14ac:dyDescent="0.25"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5:24" ht="14.25" customHeight="1" x14ac:dyDescent="0.25"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5:24" ht="14.25" customHeight="1" x14ac:dyDescent="0.25"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5:24" ht="14.25" customHeight="1" x14ac:dyDescent="0.25"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5:24" ht="14.25" customHeight="1" x14ac:dyDescent="0.25"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5:24" ht="14.25" customHeight="1" x14ac:dyDescent="0.25"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5:24" ht="14.25" customHeight="1" x14ac:dyDescent="0.25"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5:24" ht="14.25" customHeight="1" x14ac:dyDescent="0.25"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5:24" ht="14.25" customHeight="1" x14ac:dyDescent="0.25"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5:24" ht="14.25" customHeight="1" x14ac:dyDescent="0.25"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5:24" ht="14.25" customHeight="1" x14ac:dyDescent="0.25"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5:24" ht="14.25" customHeight="1" x14ac:dyDescent="0.25"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5:24" ht="14.25" customHeight="1" x14ac:dyDescent="0.25"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5:24" ht="14.25" customHeight="1" x14ac:dyDescent="0.25"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5:24" ht="14.25" customHeight="1" x14ac:dyDescent="0.25"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5:24" ht="14.25" customHeight="1" x14ac:dyDescent="0.25"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5:24" ht="14.25" customHeight="1" x14ac:dyDescent="0.25"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5:24" ht="14.25" customHeight="1" x14ac:dyDescent="0.25"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5:24" ht="14.25" customHeight="1" x14ac:dyDescent="0.25"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5:24" ht="14.25" customHeight="1" x14ac:dyDescent="0.25"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5:24" ht="14.25" customHeight="1" x14ac:dyDescent="0.25"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5:24" ht="14.25" customHeight="1" x14ac:dyDescent="0.25"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5:24" ht="14.25" customHeight="1" x14ac:dyDescent="0.25"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5:24" ht="14.25" customHeight="1" x14ac:dyDescent="0.25"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5:24" ht="14.25" customHeight="1" x14ac:dyDescent="0.25"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5:24" ht="14.25" customHeight="1" x14ac:dyDescent="0.25"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5:24" ht="14.25" customHeight="1" x14ac:dyDescent="0.25"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5:24" ht="14.25" customHeight="1" x14ac:dyDescent="0.25"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5:24" ht="14.25" customHeight="1" x14ac:dyDescent="0.25"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5:24" ht="14.25" customHeight="1" x14ac:dyDescent="0.25"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5:24" ht="14.25" customHeight="1" x14ac:dyDescent="0.25"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5:24" ht="14.25" customHeight="1" x14ac:dyDescent="0.25"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5:24" ht="14.25" customHeight="1" x14ac:dyDescent="0.25"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5:24" ht="14.25" customHeight="1" x14ac:dyDescent="0.25"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5:24" ht="14.25" customHeight="1" x14ac:dyDescent="0.25"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5:24" ht="14.25" customHeight="1" x14ac:dyDescent="0.25"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5:24" ht="14.25" customHeight="1" x14ac:dyDescent="0.25"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5:24" ht="14.25" customHeight="1" x14ac:dyDescent="0.25"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5:24" ht="14.25" customHeight="1" x14ac:dyDescent="0.25"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5:24" ht="14.25" customHeight="1" x14ac:dyDescent="0.25"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5:24" ht="14.25" customHeight="1" x14ac:dyDescent="0.25"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5:24" ht="14.25" customHeight="1" x14ac:dyDescent="0.25"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5:24" ht="14.25" customHeight="1" x14ac:dyDescent="0.25"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5:24" ht="14.25" customHeight="1" x14ac:dyDescent="0.25"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5:24" ht="14.25" customHeight="1" x14ac:dyDescent="0.25"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5:24" ht="14.25" customHeight="1" x14ac:dyDescent="0.25"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5:24" ht="14.25" customHeight="1" x14ac:dyDescent="0.25"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5:24" ht="14.25" customHeight="1" x14ac:dyDescent="0.25"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5:24" ht="14.25" customHeight="1" x14ac:dyDescent="0.25"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5:24" ht="14.25" customHeight="1" x14ac:dyDescent="0.25"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5:24" ht="14.25" customHeight="1" x14ac:dyDescent="0.25"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5:24" ht="14.25" customHeight="1" x14ac:dyDescent="0.25"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5:24" ht="14.25" customHeight="1" x14ac:dyDescent="0.25"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5:24" ht="14.25" customHeight="1" x14ac:dyDescent="0.25"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5:24" ht="14.25" customHeight="1" x14ac:dyDescent="0.25"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5:24" ht="14.25" customHeight="1" x14ac:dyDescent="0.25"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5:24" ht="14.25" customHeight="1" x14ac:dyDescent="0.25"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5:24" ht="14.25" customHeight="1" x14ac:dyDescent="0.25"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5:24" ht="14.25" customHeight="1" x14ac:dyDescent="0.25"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5:24" ht="14.25" customHeight="1" x14ac:dyDescent="0.25"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5:24" ht="14.25" customHeight="1" x14ac:dyDescent="0.25"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5:24" ht="14.25" customHeight="1" x14ac:dyDescent="0.25"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5:24" ht="14.25" customHeight="1" x14ac:dyDescent="0.25"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5:24" ht="14.25" customHeight="1" x14ac:dyDescent="0.25"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5:24" ht="14.25" customHeight="1" x14ac:dyDescent="0.25"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5:24" ht="14.25" customHeight="1" x14ac:dyDescent="0.25"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5:24" ht="14.25" customHeight="1" x14ac:dyDescent="0.25"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5:24" ht="14.25" customHeight="1" x14ac:dyDescent="0.25"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5:24" ht="14.25" customHeight="1" x14ac:dyDescent="0.25"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5:24" ht="14.25" customHeight="1" x14ac:dyDescent="0.25"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5:24" ht="14.25" customHeight="1" x14ac:dyDescent="0.25"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5:24" ht="14.25" customHeight="1" x14ac:dyDescent="0.25"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5:24" ht="14.25" customHeight="1" x14ac:dyDescent="0.25"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5:24" ht="14.25" customHeight="1" x14ac:dyDescent="0.25"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5:24" ht="14.25" customHeight="1" x14ac:dyDescent="0.25"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5:24" ht="14.25" customHeight="1" x14ac:dyDescent="0.25"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5:24" ht="14.25" customHeight="1" x14ac:dyDescent="0.25"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5:24" ht="14.25" customHeight="1" x14ac:dyDescent="0.25"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5:24" ht="14.25" customHeight="1" x14ac:dyDescent="0.25"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5:24" ht="14.25" customHeight="1" x14ac:dyDescent="0.25"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5:24" ht="14.25" customHeight="1" x14ac:dyDescent="0.25"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5:24" ht="14.25" customHeight="1" x14ac:dyDescent="0.25"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5:24" ht="14.25" customHeight="1" x14ac:dyDescent="0.25"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5:24" ht="14.25" customHeight="1" x14ac:dyDescent="0.25"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5:24" ht="14.25" customHeight="1" x14ac:dyDescent="0.25"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5:24" ht="14.25" customHeight="1" x14ac:dyDescent="0.25"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5:24" ht="14.25" customHeight="1" x14ac:dyDescent="0.25"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5:24" ht="14.25" customHeight="1" x14ac:dyDescent="0.25"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5:24" ht="14.25" customHeight="1" x14ac:dyDescent="0.25"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5:24" ht="14.25" customHeight="1" x14ac:dyDescent="0.25"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5:24" ht="14.25" customHeight="1" x14ac:dyDescent="0.25"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5:24" ht="14.25" customHeight="1" x14ac:dyDescent="0.25"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5:24" ht="14.25" customHeight="1" x14ac:dyDescent="0.25"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5:24" ht="14.25" customHeight="1" x14ac:dyDescent="0.25"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5:24" ht="14.25" customHeight="1" x14ac:dyDescent="0.25"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5:24" ht="14.25" customHeight="1" x14ac:dyDescent="0.25"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5:24" ht="14.25" customHeight="1" x14ac:dyDescent="0.25"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5:24" ht="14.25" customHeight="1" x14ac:dyDescent="0.25"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5:24" ht="14.25" customHeight="1" x14ac:dyDescent="0.25"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5:24" ht="14.25" customHeight="1" x14ac:dyDescent="0.25"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5:24" ht="14.25" customHeight="1" x14ac:dyDescent="0.25"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5:24" ht="14.25" customHeight="1" x14ac:dyDescent="0.25"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5:24" ht="14.25" customHeight="1" x14ac:dyDescent="0.25"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5:24" ht="14.25" customHeight="1" x14ac:dyDescent="0.25"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5:24" ht="14.25" customHeight="1" x14ac:dyDescent="0.25"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5:24" ht="14.25" customHeight="1" x14ac:dyDescent="0.25"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5:24" ht="14.25" customHeight="1" x14ac:dyDescent="0.25"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5:24" ht="14.25" customHeight="1" x14ac:dyDescent="0.25"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5:24" ht="14.25" customHeight="1" x14ac:dyDescent="0.25"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5:24" ht="14.25" customHeight="1" x14ac:dyDescent="0.25"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5:24" ht="14.25" customHeight="1" x14ac:dyDescent="0.25"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5:24" ht="14.25" customHeight="1" x14ac:dyDescent="0.25"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5:24" ht="14.25" customHeight="1" x14ac:dyDescent="0.25"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5:24" ht="14.25" customHeight="1" x14ac:dyDescent="0.25"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5:24" ht="14.25" customHeight="1" x14ac:dyDescent="0.25"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5:24" ht="14.25" customHeight="1" x14ac:dyDescent="0.25"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5:24" ht="14.25" customHeight="1" x14ac:dyDescent="0.25"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5:24" ht="14.25" customHeight="1" x14ac:dyDescent="0.25"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5:24" ht="14.25" customHeight="1" x14ac:dyDescent="0.25"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5:24" ht="14.25" customHeight="1" x14ac:dyDescent="0.25"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5:24" ht="14.25" customHeight="1" x14ac:dyDescent="0.25"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5:24" ht="14.25" customHeight="1" x14ac:dyDescent="0.25"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5:24" ht="14.25" customHeight="1" x14ac:dyDescent="0.25"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5:24" ht="14.25" customHeight="1" x14ac:dyDescent="0.25"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5:24" ht="14.25" customHeight="1" x14ac:dyDescent="0.25"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5:24" ht="14.25" customHeight="1" x14ac:dyDescent="0.25"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5:24" ht="14.25" customHeight="1" x14ac:dyDescent="0.25"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5:24" ht="14.25" customHeight="1" x14ac:dyDescent="0.25"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5:24" ht="14.25" customHeight="1" x14ac:dyDescent="0.25"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5:24" ht="14.25" customHeight="1" x14ac:dyDescent="0.25"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5:24" ht="14.25" customHeight="1" x14ac:dyDescent="0.25"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5:24" ht="14.25" customHeight="1" x14ac:dyDescent="0.25"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5:24" ht="14.25" customHeight="1" x14ac:dyDescent="0.25"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5:24" ht="14.25" customHeight="1" x14ac:dyDescent="0.25"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5:24" ht="14.25" customHeight="1" x14ac:dyDescent="0.25"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5:24" ht="14.25" customHeight="1" x14ac:dyDescent="0.25"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5:24" ht="14.25" customHeight="1" x14ac:dyDescent="0.25"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5:24" ht="14.25" customHeight="1" x14ac:dyDescent="0.25"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5:24" ht="14.25" customHeight="1" x14ac:dyDescent="0.25"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5:24" ht="14.25" customHeight="1" x14ac:dyDescent="0.25"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5:24" ht="14.25" customHeight="1" x14ac:dyDescent="0.25"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5:24" ht="14.25" customHeight="1" x14ac:dyDescent="0.25"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5:24" ht="14.25" customHeight="1" x14ac:dyDescent="0.25"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5:24" ht="14.25" customHeight="1" x14ac:dyDescent="0.25"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5:24" ht="14.25" customHeight="1" x14ac:dyDescent="0.25"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5:24" ht="14.25" customHeight="1" x14ac:dyDescent="0.25"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5:24" ht="14.25" customHeight="1" x14ac:dyDescent="0.25"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5:24" ht="14.25" customHeight="1" x14ac:dyDescent="0.25"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5:24" ht="14.25" customHeight="1" x14ac:dyDescent="0.25"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5:24" ht="14.25" customHeight="1" x14ac:dyDescent="0.25"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5:24" ht="14.25" customHeight="1" x14ac:dyDescent="0.25"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5:24" ht="14.25" customHeight="1" x14ac:dyDescent="0.25"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5:24" ht="14.25" customHeight="1" x14ac:dyDescent="0.25"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5:24" ht="14.25" customHeight="1" x14ac:dyDescent="0.25"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5:24" ht="14.25" customHeight="1" x14ac:dyDescent="0.25"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5:24" ht="14.25" customHeight="1" x14ac:dyDescent="0.25"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5:24" ht="14.25" customHeight="1" x14ac:dyDescent="0.25"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5:24" ht="14.25" customHeight="1" x14ac:dyDescent="0.25"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5:24" ht="14.25" customHeight="1" x14ac:dyDescent="0.25"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5:24" ht="14.25" customHeight="1" x14ac:dyDescent="0.25"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5:24" ht="14.25" customHeight="1" x14ac:dyDescent="0.25"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5:24" ht="14.25" customHeight="1" x14ac:dyDescent="0.25"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5:24" ht="14.25" customHeight="1" x14ac:dyDescent="0.25"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5:24" ht="14.25" customHeight="1" x14ac:dyDescent="0.25"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5:24" ht="14.25" customHeight="1" x14ac:dyDescent="0.25"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5:24" ht="14.25" customHeight="1" x14ac:dyDescent="0.25"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5:24" ht="14.25" customHeight="1" x14ac:dyDescent="0.25"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5:24" ht="14.25" customHeight="1" x14ac:dyDescent="0.25"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5:24" ht="14.25" customHeight="1" x14ac:dyDescent="0.25"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5:24" ht="14.25" customHeight="1" x14ac:dyDescent="0.25"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5:24" ht="14.25" customHeight="1" x14ac:dyDescent="0.25"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5:24" ht="14.25" customHeight="1" x14ac:dyDescent="0.25"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5:24" ht="14.25" customHeight="1" x14ac:dyDescent="0.25"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5:24" ht="14.25" customHeight="1" x14ac:dyDescent="0.25"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5:24" ht="14.25" customHeight="1" x14ac:dyDescent="0.25"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5:24" ht="14.25" customHeight="1" x14ac:dyDescent="0.25"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5:24" ht="14.25" customHeight="1" x14ac:dyDescent="0.25"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5:24" ht="14.25" customHeight="1" x14ac:dyDescent="0.25"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5:24" ht="14.25" customHeight="1" x14ac:dyDescent="0.25"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5:24" ht="14.25" customHeight="1" x14ac:dyDescent="0.25"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5:24" ht="14.25" customHeight="1" x14ac:dyDescent="0.25"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5:24" ht="14.25" customHeight="1" x14ac:dyDescent="0.25"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5:24" ht="14.25" customHeight="1" x14ac:dyDescent="0.25"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5:24" ht="14.25" customHeight="1" x14ac:dyDescent="0.25"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5:24" ht="14.25" customHeight="1" x14ac:dyDescent="0.25"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5:24" ht="14.25" customHeight="1" x14ac:dyDescent="0.25"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5:24" ht="14.25" customHeight="1" x14ac:dyDescent="0.25"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5:24" ht="14.25" customHeight="1" x14ac:dyDescent="0.25"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5:24" ht="14.25" customHeight="1" x14ac:dyDescent="0.25"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5:24" ht="14.25" customHeight="1" x14ac:dyDescent="0.25"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5:24" ht="14.25" customHeight="1" x14ac:dyDescent="0.25"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5:24" ht="14.25" customHeight="1" x14ac:dyDescent="0.25"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5:24" ht="14.25" customHeight="1" x14ac:dyDescent="0.25"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5:24" ht="14.25" customHeight="1" x14ac:dyDescent="0.25"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5:24" ht="14.25" customHeight="1" x14ac:dyDescent="0.25"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5:24" ht="14.25" customHeight="1" x14ac:dyDescent="0.25"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5:24" ht="14.25" customHeight="1" x14ac:dyDescent="0.25"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5:24" ht="14.25" customHeight="1" x14ac:dyDescent="0.25"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5:24" ht="14.25" customHeight="1" x14ac:dyDescent="0.25"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5:24" ht="14.25" customHeight="1" x14ac:dyDescent="0.25"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5:24" ht="14.25" customHeight="1" x14ac:dyDescent="0.25"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5:24" ht="14.25" customHeight="1" x14ac:dyDescent="0.25"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5:24" ht="14.25" customHeight="1" x14ac:dyDescent="0.25"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5:24" ht="14.25" customHeight="1" x14ac:dyDescent="0.25"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5:24" ht="14.25" customHeight="1" x14ac:dyDescent="0.25"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5:24" ht="14.25" customHeight="1" x14ac:dyDescent="0.25"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5:24" ht="14.25" customHeight="1" x14ac:dyDescent="0.25"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5:24" ht="14.25" customHeight="1" x14ac:dyDescent="0.25"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5:24" ht="14.25" customHeight="1" x14ac:dyDescent="0.25"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5:24" ht="14.25" customHeight="1" x14ac:dyDescent="0.25"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5:24" ht="14.25" customHeight="1" x14ac:dyDescent="0.25"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5:24" ht="14.25" customHeight="1" x14ac:dyDescent="0.25"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5:24" ht="14.25" customHeight="1" x14ac:dyDescent="0.25"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5:24" ht="14.25" customHeight="1" x14ac:dyDescent="0.25"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5:24" ht="14.25" customHeight="1" x14ac:dyDescent="0.25"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5:24" ht="14.25" customHeight="1" x14ac:dyDescent="0.25"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5:24" ht="14.25" customHeight="1" x14ac:dyDescent="0.25"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5:24" ht="14.25" customHeight="1" x14ac:dyDescent="0.25"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5:24" ht="14.25" customHeight="1" x14ac:dyDescent="0.25"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5:24" ht="14.25" customHeight="1" x14ac:dyDescent="0.25"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5:24" ht="14.25" customHeight="1" x14ac:dyDescent="0.25"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5:24" ht="14.25" customHeight="1" x14ac:dyDescent="0.25"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5:24" ht="14.25" customHeight="1" x14ac:dyDescent="0.25"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5:24" ht="14.25" customHeight="1" x14ac:dyDescent="0.25"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5:24" ht="14.25" customHeight="1" x14ac:dyDescent="0.25"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5:24" ht="14.25" customHeight="1" x14ac:dyDescent="0.25"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5:24" ht="14.25" customHeight="1" x14ac:dyDescent="0.25"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5:24" ht="14.25" customHeight="1" x14ac:dyDescent="0.25"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5:24" ht="14.25" customHeight="1" x14ac:dyDescent="0.25"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5:24" ht="14.25" customHeight="1" x14ac:dyDescent="0.25"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5:24" ht="14.25" customHeight="1" x14ac:dyDescent="0.25"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5:24" ht="14.25" customHeight="1" x14ac:dyDescent="0.25"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5:24" ht="14.25" customHeight="1" x14ac:dyDescent="0.25"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5:24" ht="14.25" customHeight="1" x14ac:dyDescent="0.25"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5:24" ht="14.25" customHeight="1" x14ac:dyDescent="0.25"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5:24" ht="14.25" customHeight="1" x14ac:dyDescent="0.25"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5:24" ht="14.25" customHeight="1" x14ac:dyDescent="0.25"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5:24" ht="14.25" customHeight="1" x14ac:dyDescent="0.25"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5:24" ht="14.25" customHeight="1" x14ac:dyDescent="0.25"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5:24" ht="14.25" customHeight="1" x14ac:dyDescent="0.25"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5:24" ht="14.25" customHeight="1" x14ac:dyDescent="0.25"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5:24" ht="14.25" customHeight="1" x14ac:dyDescent="0.25"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5:24" ht="14.25" customHeight="1" x14ac:dyDescent="0.25"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mergeCells count="5">
    <mergeCell ref="B4:B9"/>
    <mergeCell ref="B10:B16"/>
    <mergeCell ref="B17:B22"/>
    <mergeCell ref="B23:B26"/>
    <mergeCell ref="B27:B31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PickLists!$A$2:$A$8</xm:f>
          </x14:formula1>
          <xm:sqref>E4:X31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B1:U1000"/>
  <sheetViews>
    <sheetView workbookViewId="0">
      <selection activeCell="S33" sqref="S33"/>
    </sheetView>
  </sheetViews>
  <sheetFormatPr defaultColWidth="14.42578125" defaultRowHeight="15" customHeight="1" x14ac:dyDescent="0.25"/>
  <cols>
    <col min="1" max="1" width="2.85546875" customWidth="1"/>
    <col min="2" max="2" width="18.42578125" customWidth="1"/>
    <col min="3" max="3" width="4.5703125" customWidth="1"/>
    <col min="4" max="4" width="42.42578125" customWidth="1"/>
    <col min="5" max="5" width="6.5703125" customWidth="1"/>
    <col min="6" max="6" width="20.7109375" customWidth="1"/>
    <col min="7" max="7" width="6.5703125" customWidth="1"/>
    <col min="8" max="8" width="21.85546875" customWidth="1"/>
    <col min="9" max="9" width="6.5703125" customWidth="1"/>
    <col min="10" max="10" width="19.5703125" customWidth="1"/>
    <col min="11" max="11" width="7.85546875" hidden="1" customWidth="1"/>
    <col min="12" max="12" width="12.42578125" customWidth="1"/>
    <col min="13" max="13" width="2.42578125" hidden="1" customWidth="1"/>
    <col min="14" max="14" width="12.5703125" customWidth="1"/>
    <col min="15" max="15" width="13.5703125" customWidth="1"/>
    <col min="16" max="16" width="6.42578125" customWidth="1"/>
    <col min="17" max="17" width="19.7109375" customWidth="1"/>
    <col min="18" max="18" width="0.42578125" hidden="1" customWidth="1"/>
    <col min="19" max="19" width="12.85546875" customWidth="1"/>
    <col min="20" max="20" width="2.140625" hidden="1" customWidth="1"/>
    <col min="21" max="21" width="13.42578125" customWidth="1"/>
    <col min="22" max="26" width="8.7109375" customWidth="1"/>
  </cols>
  <sheetData>
    <row r="1" spans="2:21" ht="14.25" customHeight="1" x14ac:dyDescent="0.25"/>
    <row r="2" spans="2:21" ht="30.75" customHeight="1" x14ac:dyDescent="0.25">
      <c r="E2" s="66" t="s">
        <v>117</v>
      </c>
      <c r="F2" s="67"/>
      <c r="G2" s="68" t="s">
        <v>118</v>
      </c>
      <c r="H2" s="67"/>
      <c r="I2" s="69" t="s">
        <v>119</v>
      </c>
      <c r="J2" s="67"/>
      <c r="K2" s="25" t="s">
        <v>120</v>
      </c>
      <c r="L2" s="26" t="s">
        <v>121</v>
      </c>
      <c r="M2" s="25" t="s">
        <v>122</v>
      </c>
      <c r="N2" s="25" t="s">
        <v>123</v>
      </c>
      <c r="O2" s="27" t="s">
        <v>124</v>
      </c>
      <c r="P2" s="70" t="s">
        <v>125</v>
      </c>
      <c r="Q2" s="67"/>
      <c r="R2" s="9" t="s">
        <v>126</v>
      </c>
      <c r="S2" s="9" t="s">
        <v>121</v>
      </c>
      <c r="T2" s="9" t="s">
        <v>127</v>
      </c>
      <c r="U2" s="9" t="s">
        <v>123</v>
      </c>
    </row>
    <row r="3" spans="2:21" ht="14.25" customHeight="1" x14ac:dyDescent="0.25">
      <c r="B3" s="59" t="s">
        <v>84</v>
      </c>
      <c r="C3" s="12">
        <v>1</v>
      </c>
      <c r="D3" s="13" t="s">
        <v>85</v>
      </c>
      <c r="E3" s="28">
        <f>OrgSkillLevelsForRAM!G3</f>
        <v>0</v>
      </c>
      <c r="F3" s="28" t="str">
        <f>IF(E3=4,"Expert",IF(E3=3,"Advanced Application",IF(E3=2,"Basic Application",IF(E3=1,"Understanding",IF(E3=0,"Awareness","")))))</f>
        <v>Awareness</v>
      </c>
      <c r="G3" s="28">
        <f>OrgSkillLevelsForRAM!I3</f>
        <v>0</v>
      </c>
      <c r="H3" s="28" t="str">
        <f>IF(G3=4,"Expert",IF(G3=3,"Advanced Application",IF(G3=2,"Basic Application",IF(G3=1,"Understanding",IF(G3=0,"Awareness","")))))</f>
        <v>Awareness</v>
      </c>
      <c r="I3" s="28" t="str">
        <f>IF(SkillLevelCounts!F3&gt;0,SkillLevelCounts!E3,"N/A")</f>
        <v>N/A</v>
      </c>
      <c r="J3" s="28" t="str">
        <f>IF(I3=4,"Expert",IF(I3=3,"Advanced Application",IF(I3=2,"Basic Application",IF(I3=1,"Understanding",IF(I3=0,"Awareness","Not Scored")))))</f>
        <v>Not Scored</v>
      </c>
      <c r="K3" s="28" t="str">
        <f t="shared" ref="K3:K30" si="0">IF(I3="N/A","N/A",E3-I3)</f>
        <v>N/A</v>
      </c>
      <c r="L3" s="28" t="str">
        <f t="shared" ref="L3:L30" si="1">IF(K3&lt;=0,"No Gap",IF(K3&lt;=1,"1 Level",IF(K3&lt;=2,"2 Levels",IF(K3&lt;=3,"3 Levels",IF(K3&lt;=4,"4 Levels","Not Scored")))))</f>
        <v>Not Scored</v>
      </c>
      <c r="M3" s="28" t="str">
        <f t="shared" ref="M3:M30" si="2">IF(I3="N/A","N/A",G3-I3)</f>
        <v>N/A</v>
      </c>
      <c r="N3" s="28" t="str">
        <f t="shared" ref="N3:N30" si="3">IF(M3&lt;=0,"No Gap",IF(M3&lt;=1,"1 Level",IF(M3&lt;=2,"2 Levels",IF(M3&lt;=3,"3 Levels",IF(M3&lt;=4,"4 Levels","Not Scored")))))</f>
        <v>Not Scored</v>
      </c>
      <c r="O3" s="28">
        <f>SkillLevelCounts!F3</f>
        <v>0</v>
      </c>
      <c r="P3" s="28" t="str">
        <f>SkillLevelCounts!H3</f>
        <v>N/A</v>
      </c>
      <c r="Q3" s="28" t="str">
        <f>IF(P3="N/A","Not Scored",IF(P3=4,"Expert",IF(P3&gt;=3,"Advanced Application",IF(P3&gt;=2,"Basic Application",IF(P3&gt;=1,"Understanding",IF(P3&gt;=0,"Awareness",""))))))</f>
        <v>Not Scored</v>
      </c>
      <c r="R3" s="15" t="str">
        <f t="shared" ref="R3:R30" si="4">IF(P3="N/A","N/A",E3-P3)</f>
        <v>N/A</v>
      </c>
      <c r="S3" s="14" t="str">
        <f t="shared" ref="S3:S30" si="5">IF(R3&lt;=0,"No Gap",IF(R3&lt;=1,"1 Level",IF(R3&lt;=2,"2 Levels",IF(R3&lt;=3,"3 Levels",IF(R3&lt;=4,"4 Levels","Not Scored")))))</f>
        <v>Not Scored</v>
      </c>
      <c r="T3" s="15" t="str">
        <f t="shared" ref="T3:T30" si="6">IF(P3="N/A","N/A",G3-P3)</f>
        <v>N/A</v>
      </c>
      <c r="U3" s="14" t="str">
        <f t="shared" ref="U3:U30" si="7">IF(T3&lt;=0,"No Gap",IF(T3&lt;=1,"1 Level",IF(T3&lt;=2,"2 Levels",IF(T3&lt;=3,"3 Levels",IF(T3&lt;=4,"4 Levels","Not Scored")))))</f>
        <v>Not Scored</v>
      </c>
    </row>
    <row r="4" spans="2:21" ht="14.25" customHeight="1" x14ac:dyDescent="0.25">
      <c r="B4" s="60"/>
      <c r="C4" s="12">
        <v>2</v>
      </c>
      <c r="D4" s="13" t="s">
        <v>86</v>
      </c>
      <c r="E4" s="28">
        <f>OrgSkillLevelsForRAM!G4</f>
        <v>0</v>
      </c>
      <c r="F4" s="28" t="str">
        <f t="shared" ref="F4:F30" si="8">IF(E4=4,"Expert",IF(E4=3,"Advanced Application",IF(E4=2,"Basic Application",IF(E4=1,"Understanding",IF(E4=0,"Awareness","")))))</f>
        <v>Awareness</v>
      </c>
      <c r="G4" s="28">
        <f>OrgSkillLevelsForRAM!I4</f>
        <v>0</v>
      </c>
      <c r="H4" s="28" t="str">
        <f t="shared" ref="H4:H30" si="9">IF(G4=4,"Expert",IF(G4=3,"Advanced Application",IF(G4=2,"Basic Application",IF(G4=1,"Understanding",IF(G4=0,"Awareness","")))))</f>
        <v>Awareness</v>
      </c>
      <c r="I4" s="28" t="str">
        <f>IF(SkillLevelCounts!F4&gt;0,SkillLevelCounts!E4,"N/A")</f>
        <v>N/A</v>
      </c>
      <c r="J4" s="28" t="str">
        <f t="shared" ref="J4:J30" si="10">IF(I4=4,"Expert",IF(I4=3,"Advanced Application",IF(I4=2,"Basic Application",IF(I4=1,"Understanding",IF(I4=0,"Awareness","Not Scored")))))</f>
        <v>Not Scored</v>
      </c>
      <c r="K4" s="28" t="str">
        <f t="shared" si="0"/>
        <v>N/A</v>
      </c>
      <c r="L4" s="28" t="str">
        <f t="shared" si="1"/>
        <v>Not Scored</v>
      </c>
      <c r="M4" s="28" t="str">
        <f t="shared" si="2"/>
        <v>N/A</v>
      </c>
      <c r="N4" s="28" t="str">
        <f t="shared" si="3"/>
        <v>Not Scored</v>
      </c>
      <c r="O4" s="28">
        <f>SkillLevelCounts!F4</f>
        <v>0</v>
      </c>
      <c r="P4" s="28" t="str">
        <f>SkillLevelCounts!H4</f>
        <v>N/A</v>
      </c>
      <c r="Q4" s="28" t="str">
        <f t="shared" ref="Q4:Q30" si="11">IF(P4="N/A","Not Scored",IF(P4=4,"Expert",IF(P4&gt;=3,"Advanced Application",IF(P4&gt;=2,"Basic Application",IF(P4&gt;=1,"Understanding",IF(P4&gt;=0,"Awareness",""))))))</f>
        <v>Not Scored</v>
      </c>
      <c r="R4" s="15" t="str">
        <f t="shared" si="4"/>
        <v>N/A</v>
      </c>
      <c r="S4" s="14" t="str">
        <f t="shared" si="5"/>
        <v>Not Scored</v>
      </c>
      <c r="T4" s="15" t="str">
        <f t="shared" si="6"/>
        <v>N/A</v>
      </c>
      <c r="U4" s="14" t="str">
        <f t="shared" si="7"/>
        <v>Not Scored</v>
      </c>
    </row>
    <row r="5" spans="2:21" ht="14.25" customHeight="1" x14ac:dyDescent="0.25">
      <c r="B5" s="60"/>
      <c r="C5" s="12">
        <v>3</v>
      </c>
      <c r="D5" s="13" t="s">
        <v>87</v>
      </c>
      <c r="E5" s="28">
        <f>OrgSkillLevelsForRAM!G5</f>
        <v>0</v>
      </c>
      <c r="F5" s="28" t="str">
        <f t="shared" si="8"/>
        <v>Awareness</v>
      </c>
      <c r="G5" s="28">
        <f>OrgSkillLevelsForRAM!I5</f>
        <v>0</v>
      </c>
      <c r="H5" s="28" t="str">
        <f t="shared" si="9"/>
        <v>Awareness</v>
      </c>
      <c r="I5" s="28" t="str">
        <f>IF(SkillLevelCounts!F5&gt;0,SkillLevelCounts!E5,"N/A")</f>
        <v>N/A</v>
      </c>
      <c r="J5" s="28" t="str">
        <f t="shared" si="10"/>
        <v>Not Scored</v>
      </c>
      <c r="K5" s="28" t="str">
        <f t="shared" si="0"/>
        <v>N/A</v>
      </c>
      <c r="L5" s="28" t="str">
        <f t="shared" si="1"/>
        <v>Not Scored</v>
      </c>
      <c r="M5" s="28" t="str">
        <f t="shared" si="2"/>
        <v>N/A</v>
      </c>
      <c r="N5" s="28" t="str">
        <f t="shared" si="3"/>
        <v>Not Scored</v>
      </c>
      <c r="O5" s="28">
        <f>SkillLevelCounts!F5</f>
        <v>0</v>
      </c>
      <c r="P5" s="28" t="str">
        <f>SkillLevelCounts!H5</f>
        <v>N/A</v>
      </c>
      <c r="Q5" s="28" t="str">
        <f t="shared" si="11"/>
        <v>Not Scored</v>
      </c>
      <c r="R5" s="15" t="str">
        <f t="shared" si="4"/>
        <v>N/A</v>
      </c>
      <c r="S5" s="14" t="str">
        <f t="shared" si="5"/>
        <v>Not Scored</v>
      </c>
      <c r="T5" s="15" t="str">
        <f t="shared" si="6"/>
        <v>N/A</v>
      </c>
      <c r="U5" s="14" t="str">
        <f t="shared" si="7"/>
        <v>Not Scored</v>
      </c>
    </row>
    <row r="6" spans="2:21" ht="14.25" customHeight="1" x14ac:dyDescent="0.25">
      <c r="B6" s="60"/>
      <c r="C6" s="12">
        <v>4</v>
      </c>
      <c r="D6" s="13" t="s">
        <v>88</v>
      </c>
      <c r="E6" s="28">
        <f>OrgSkillLevelsForRAM!G6</f>
        <v>0</v>
      </c>
      <c r="F6" s="28" t="str">
        <f t="shared" si="8"/>
        <v>Awareness</v>
      </c>
      <c r="G6" s="28">
        <f>OrgSkillLevelsForRAM!I6</f>
        <v>0</v>
      </c>
      <c r="H6" s="28" t="str">
        <f t="shared" si="9"/>
        <v>Awareness</v>
      </c>
      <c r="I6" s="28" t="str">
        <f>IF(SkillLevelCounts!F6&gt;0,SkillLevelCounts!E6,"N/A")</f>
        <v>N/A</v>
      </c>
      <c r="J6" s="28" t="str">
        <f t="shared" si="10"/>
        <v>Not Scored</v>
      </c>
      <c r="K6" s="28" t="str">
        <f t="shared" si="0"/>
        <v>N/A</v>
      </c>
      <c r="L6" s="28" t="str">
        <f t="shared" si="1"/>
        <v>Not Scored</v>
      </c>
      <c r="M6" s="28" t="str">
        <f t="shared" si="2"/>
        <v>N/A</v>
      </c>
      <c r="N6" s="28" t="str">
        <f t="shared" si="3"/>
        <v>Not Scored</v>
      </c>
      <c r="O6" s="28">
        <f>SkillLevelCounts!F6</f>
        <v>0</v>
      </c>
      <c r="P6" s="28" t="str">
        <f>SkillLevelCounts!H6</f>
        <v>N/A</v>
      </c>
      <c r="Q6" s="28" t="str">
        <f t="shared" si="11"/>
        <v>Not Scored</v>
      </c>
      <c r="R6" s="15" t="str">
        <f t="shared" si="4"/>
        <v>N/A</v>
      </c>
      <c r="S6" s="14" t="str">
        <f t="shared" si="5"/>
        <v>Not Scored</v>
      </c>
      <c r="T6" s="15" t="str">
        <f t="shared" si="6"/>
        <v>N/A</v>
      </c>
      <c r="U6" s="14" t="str">
        <f t="shared" si="7"/>
        <v>Not Scored</v>
      </c>
    </row>
    <row r="7" spans="2:21" ht="14.25" customHeight="1" x14ac:dyDescent="0.25">
      <c r="B7" s="60"/>
      <c r="C7" s="12">
        <v>5</v>
      </c>
      <c r="D7" s="13" t="s">
        <v>89</v>
      </c>
      <c r="E7" s="28">
        <f>MAX(OrgSkillLevelsForRAM!G7:'OrgSkillLevelsForRAM'!G8)</f>
        <v>0</v>
      </c>
      <c r="F7" s="28" t="str">
        <f t="shared" si="8"/>
        <v>Awareness</v>
      </c>
      <c r="G7" s="28">
        <f>MAX(OrgSkillLevelsForRAM!I7:'OrgSkillLevelsForRAM'!I8)</f>
        <v>0</v>
      </c>
      <c r="H7" s="28" t="str">
        <f t="shared" si="9"/>
        <v>Awareness</v>
      </c>
      <c r="I7" s="28" t="str">
        <f>IF(SkillLevelCounts!F7&gt;0,SkillLevelCounts!E7,"N/A")</f>
        <v>N/A</v>
      </c>
      <c r="J7" s="28" t="str">
        <f t="shared" si="10"/>
        <v>Not Scored</v>
      </c>
      <c r="K7" s="28" t="str">
        <f t="shared" si="0"/>
        <v>N/A</v>
      </c>
      <c r="L7" s="28" t="str">
        <f t="shared" si="1"/>
        <v>Not Scored</v>
      </c>
      <c r="M7" s="28" t="str">
        <f t="shared" si="2"/>
        <v>N/A</v>
      </c>
      <c r="N7" s="28" t="str">
        <f t="shared" si="3"/>
        <v>Not Scored</v>
      </c>
      <c r="O7" s="28">
        <f>SkillLevelCounts!F7</f>
        <v>0</v>
      </c>
      <c r="P7" s="28" t="str">
        <f>SkillLevelCounts!H7</f>
        <v>N/A</v>
      </c>
      <c r="Q7" s="28" t="str">
        <f t="shared" si="11"/>
        <v>Not Scored</v>
      </c>
      <c r="R7" s="15" t="str">
        <f t="shared" si="4"/>
        <v>N/A</v>
      </c>
      <c r="S7" s="14" t="str">
        <f t="shared" si="5"/>
        <v>Not Scored</v>
      </c>
      <c r="T7" s="15" t="str">
        <f t="shared" si="6"/>
        <v>N/A</v>
      </c>
      <c r="U7" s="14" t="str">
        <f t="shared" si="7"/>
        <v>Not Scored</v>
      </c>
    </row>
    <row r="8" spans="2:21" ht="14.25" customHeight="1" x14ac:dyDescent="0.25">
      <c r="B8" s="61"/>
      <c r="C8" s="12">
        <v>6</v>
      </c>
      <c r="D8" s="13" t="s">
        <v>90</v>
      </c>
      <c r="E8" s="28">
        <f>MAX(OrgSkillLevelsForRAM!G9:'OrgSkillLevelsForRAM'!G10)</f>
        <v>0</v>
      </c>
      <c r="F8" s="28" t="str">
        <f t="shared" si="8"/>
        <v>Awareness</v>
      </c>
      <c r="G8" s="28">
        <f>MAX(OrgSkillLevelsForRAM!I9:'OrgSkillLevelsForRAM'!I10)</f>
        <v>0</v>
      </c>
      <c r="H8" s="28" t="str">
        <f t="shared" si="9"/>
        <v>Awareness</v>
      </c>
      <c r="I8" s="28" t="str">
        <f>IF(SkillLevelCounts!F8&gt;0,SkillLevelCounts!E8,"N/A")</f>
        <v>N/A</v>
      </c>
      <c r="J8" s="28" t="str">
        <f t="shared" si="10"/>
        <v>Not Scored</v>
      </c>
      <c r="K8" s="28" t="str">
        <f t="shared" si="0"/>
        <v>N/A</v>
      </c>
      <c r="L8" s="28" t="str">
        <f t="shared" si="1"/>
        <v>Not Scored</v>
      </c>
      <c r="M8" s="28" t="str">
        <f t="shared" si="2"/>
        <v>N/A</v>
      </c>
      <c r="N8" s="28" t="str">
        <f t="shared" si="3"/>
        <v>Not Scored</v>
      </c>
      <c r="O8" s="28">
        <f>SkillLevelCounts!F8</f>
        <v>0</v>
      </c>
      <c r="P8" s="28" t="str">
        <f>SkillLevelCounts!H8</f>
        <v>N/A</v>
      </c>
      <c r="Q8" s="28" t="str">
        <f t="shared" si="11"/>
        <v>Not Scored</v>
      </c>
      <c r="R8" s="15" t="str">
        <f t="shared" si="4"/>
        <v>N/A</v>
      </c>
      <c r="S8" s="14" t="str">
        <f t="shared" si="5"/>
        <v>Not Scored</v>
      </c>
      <c r="T8" s="15" t="str">
        <f t="shared" si="6"/>
        <v>N/A</v>
      </c>
      <c r="U8" s="14" t="str">
        <f t="shared" si="7"/>
        <v>Not Scored</v>
      </c>
    </row>
    <row r="9" spans="2:21" ht="14.25" customHeight="1" x14ac:dyDescent="0.25">
      <c r="B9" s="62" t="s">
        <v>91</v>
      </c>
      <c r="C9" s="16">
        <v>7</v>
      </c>
      <c r="D9" s="17" t="s">
        <v>92</v>
      </c>
      <c r="E9" s="28">
        <f>MAX(OrgSkillLevelsForRAM!G11:'OrgSkillLevelsForRAM'!G12)</f>
        <v>0</v>
      </c>
      <c r="F9" s="28" t="str">
        <f t="shared" si="8"/>
        <v>Awareness</v>
      </c>
      <c r="G9" s="28">
        <f>MAX(OrgSkillLevelsForRAM!I11:'OrgSkillLevelsForRAM'!I12)</f>
        <v>0</v>
      </c>
      <c r="H9" s="28" t="str">
        <f t="shared" si="9"/>
        <v>Awareness</v>
      </c>
      <c r="I9" s="28" t="str">
        <f>IF(SkillLevelCounts!F9&gt;0,SkillLevelCounts!E9,"N/A")</f>
        <v>N/A</v>
      </c>
      <c r="J9" s="28" t="str">
        <f t="shared" si="10"/>
        <v>Not Scored</v>
      </c>
      <c r="K9" s="28" t="str">
        <f t="shared" si="0"/>
        <v>N/A</v>
      </c>
      <c r="L9" s="28" t="str">
        <f t="shared" si="1"/>
        <v>Not Scored</v>
      </c>
      <c r="M9" s="28" t="str">
        <f t="shared" si="2"/>
        <v>N/A</v>
      </c>
      <c r="N9" s="28" t="str">
        <f t="shared" si="3"/>
        <v>Not Scored</v>
      </c>
      <c r="O9" s="28">
        <f>SkillLevelCounts!F9</f>
        <v>0</v>
      </c>
      <c r="P9" s="28" t="str">
        <f>SkillLevelCounts!H9</f>
        <v>N/A</v>
      </c>
      <c r="Q9" s="28" t="str">
        <f t="shared" si="11"/>
        <v>Not Scored</v>
      </c>
      <c r="R9" s="15" t="str">
        <f t="shared" si="4"/>
        <v>N/A</v>
      </c>
      <c r="S9" s="14" t="str">
        <f t="shared" si="5"/>
        <v>Not Scored</v>
      </c>
      <c r="T9" s="15" t="str">
        <f t="shared" si="6"/>
        <v>N/A</v>
      </c>
      <c r="U9" s="14" t="str">
        <f t="shared" si="7"/>
        <v>Not Scored</v>
      </c>
    </row>
    <row r="10" spans="2:21" ht="14.25" customHeight="1" x14ac:dyDescent="0.25">
      <c r="B10" s="60"/>
      <c r="C10" s="16">
        <v>8</v>
      </c>
      <c r="D10" s="17" t="s">
        <v>93</v>
      </c>
      <c r="E10" s="28">
        <f>MAX(OrgSkillLevelsForRAM!G13:'OrgSkillLevelsForRAM'!G14)</f>
        <v>0</v>
      </c>
      <c r="F10" s="28" t="str">
        <f t="shared" si="8"/>
        <v>Awareness</v>
      </c>
      <c r="G10" s="28">
        <f>MAX(OrgSkillLevelsForRAM!I13:'OrgSkillLevelsForRAM'!I14)</f>
        <v>0</v>
      </c>
      <c r="H10" s="28" t="str">
        <f t="shared" si="9"/>
        <v>Awareness</v>
      </c>
      <c r="I10" s="28" t="str">
        <f>IF(SkillLevelCounts!F10&gt;0,SkillLevelCounts!E10,"N/A")</f>
        <v>N/A</v>
      </c>
      <c r="J10" s="28" t="str">
        <f t="shared" si="10"/>
        <v>Not Scored</v>
      </c>
      <c r="K10" s="28" t="str">
        <f t="shared" si="0"/>
        <v>N/A</v>
      </c>
      <c r="L10" s="28" t="str">
        <f t="shared" si="1"/>
        <v>Not Scored</v>
      </c>
      <c r="M10" s="28" t="str">
        <f t="shared" si="2"/>
        <v>N/A</v>
      </c>
      <c r="N10" s="28" t="str">
        <f t="shared" si="3"/>
        <v>Not Scored</v>
      </c>
      <c r="O10" s="28">
        <f>SkillLevelCounts!F10</f>
        <v>0</v>
      </c>
      <c r="P10" s="28" t="str">
        <f>SkillLevelCounts!H10</f>
        <v>N/A</v>
      </c>
      <c r="Q10" s="28" t="str">
        <f t="shared" si="11"/>
        <v>Not Scored</v>
      </c>
      <c r="R10" s="15" t="str">
        <f t="shared" si="4"/>
        <v>N/A</v>
      </c>
      <c r="S10" s="14" t="str">
        <f t="shared" si="5"/>
        <v>Not Scored</v>
      </c>
      <c r="T10" s="15" t="str">
        <f t="shared" si="6"/>
        <v>N/A</v>
      </c>
      <c r="U10" s="14" t="str">
        <f t="shared" si="7"/>
        <v>Not Scored</v>
      </c>
    </row>
    <row r="11" spans="2:21" ht="14.25" customHeight="1" x14ac:dyDescent="0.25">
      <c r="B11" s="60"/>
      <c r="C11" s="16">
        <v>9</v>
      </c>
      <c r="D11" s="17" t="s">
        <v>94</v>
      </c>
      <c r="E11" s="28">
        <f>MAX(OrgSkillLevelsForRAM!G15:'OrgSkillLevelsForRAM'!G16)</f>
        <v>0</v>
      </c>
      <c r="F11" s="28" t="str">
        <f t="shared" si="8"/>
        <v>Awareness</v>
      </c>
      <c r="G11" s="28">
        <f>MAX(OrgSkillLevelsForRAM!I15:'OrgSkillLevelsForRAM'!I16)</f>
        <v>0</v>
      </c>
      <c r="H11" s="28" t="str">
        <f t="shared" si="9"/>
        <v>Awareness</v>
      </c>
      <c r="I11" s="28" t="str">
        <f>IF(SkillLevelCounts!F11&gt;0,SkillLevelCounts!E11,"N/A")</f>
        <v>N/A</v>
      </c>
      <c r="J11" s="28" t="str">
        <f t="shared" si="10"/>
        <v>Not Scored</v>
      </c>
      <c r="K11" s="28" t="str">
        <f t="shared" si="0"/>
        <v>N/A</v>
      </c>
      <c r="L11" s="28" t="str">
        <f t="shared" si="1"/>
        <v>Not Scored</v>
      </c>
      <c r="M11" s="28" t="str">
        <f t="shared" si="2"/>
        <v>N/A</v>
      </c>
      <c r="N11" s="28" t="str">
        <f t="shared" si="3"/>
        <v>Not Scored</v>
      </c>
      <c r="O11" s="28">
        <f>SkillLevelCounts!F11</f>
        <v>0</v>
      </c>
      <c r="P11" s="28" t="str">
        <f>SkillLevelCounts!H11</f>
        <v>N/A</v>
      </c>
      <c r="Q11" s="28" t="str">
        <f t="shared" si="11"/>
        <v>Not Scored</v>
      </c>
      <c r="R11" s="15" t="str">
        <f t="shared" si="4"/>
        <v>N/A</v>
      </c>
      <c r="S11" s="14" t="str">
        <f t="shared" si="5"/>
        <v>Not Scored</v>
      </c>
      <c r="T11" s="15" t="str">
        <f t="shared" si="6"/>
        <v>N/A</v>
      </c>
      <c r="U11" s="14" t="str">
        <f t="shared" si="7"/>
        <v>Not Scored</v>
      </c>
    </row>
    <row r="12" spans="2:21" ht="14.25" customHeight="1" x14ac:dyDescent="0.25">
      <c r="B12" s="60"/>
      <c r="C12" s="16">
        <v>10</v>
      </c>
      <c r="D12" s="17" t="s">
        <v>95</v>
      </c>
      <c r="E12" s="28">
        <f>MAX(OrgSkillLevelsForRAM!G17:'OrgSkillLevelsForRAM'!G18)</f>
        <v>0</v>
      </c>
      <c r="F12" s="28" t="str">
        <f t="shared" si="8"/>
        <v>Awareness</v>
      </c>
      <c r="G12" s="28">
        <f>MAX(OrgSkillLevelsForRAM!I17:'OrgSkillLevelsForRAM'!I18)</f>
        <v>0</v>
      </c>
      <c r="H12" s="28" t="str">
        <f t="shared" si="9"/>
        <v>Awareness</v>
      </c>
      <c r="I12" s="28" t="str">
        <f>IF(SkillLevelCounts!F12&gt;0,SkillLevelCounts!E12,"N/A")</f>
        <v>N/A</v>
      </c>
      <c r="J12" s="28" t="str">
        <f t="shared" si="10"/>
        <v>Not Scored</v>
      </c>
      <c r="K12" s="28" t="str">
        <f t="shared" si="0"/>
        <v>N/A</v>
      </c>
      <c r="L12" s="28" t="str">
        <f t="shared" si="1"/>
        <v>Not Scored</v>
      </c>
      <c r="M12" s="28" t="str">
        <f t="shared" si="2"/>
        <v>N/A</v>
      </c>
      <c r="N12" s="28" t="str">
        <f t="shared" si="3"/>
        <v>Not Scored</v>
      </c>
      <c r="O12" s="28">
        <f>SkillLevelCounts!F12</f>
        <v>0</v>
      </c>
      <c r="P12" s="28" t="str">
        <f>SkillLevelCounts!H12</f>
        <v>N/A</v>
      </c>
      <c r="Q12" s="28" t="str">
        <f t="shared" si="11"/>
        <v>Not Scored</v>
      </c>
      <c r="R12" s="15" t="str">
        <f t="shared" si="4"/>
        <v>N/A</v>
      </c>
      <c r="S12" s="14" t="str">
        <f t="shared" si="5"/>
        <v>Not Scored</v>
      </c>
      <c r="T12" s="15" t="str">
        <f t="shared" si="6"/>
        <v>N/A</v>
      </c>
      <c r="U12" s="14" t="str">
        <f t="shared" si="7"/>
        <v>Not Scored</v>
      </c>
    </row>
    <row r="13" spans="2:21" ht="14.25" customHeight="1" x14ac:dyDescent="0.25">
      <c r="B13" s="60"/>
      <c r="C13" s="16">
        <v>11</v>
      </c>
      <c r="D13" s="17" t="s">
        <v>96</v>
      </c>
      <c r="E13" s="28">
        <f>OrgSkillLevelsForRAM!G19</f>
        <v>0</v>
      </c>
      <c r="F13" s="28" t="str">
        <f t="shared" si="8"/>
        <v>Awareness</v>
      </c>
      <c r="G13" s="28">
        <f>OrgSkillLevelsForRAM!I19</f>
        <v>0</v>
      </c>
      <c r="H13" s="28" t="str">
        <f t="shared" si="9"/>
        <v>Awareness</v>
      </c>
      <c r="I13" s="28" t="str">
        <f>IF(SkillLevelCounts!F13&gt;0,SkillLevelCounts!E13,"N/A")</f>
        <v>N/A</v>
      </c>
      <c r="J13" s="28" t="str">
        <f t="shared" si="10"/>
        <v>Not Scored</v>
      </c>
      <c r="K13" s="28" t="str">
        <f t="shared" si="0"/>
        <v>N/A</v>
      </c>
      <c r="L13" s="28" t="str">
        <f t="shared" si="1"/>
        <v>Not Scored</v>
      </c>
      <c r="M13" s="28" t="str">
        <f t="shared" si="2"/>
        <v>N/A</v>
      </c>
      <c r="N13" s="28" t="str">
        <f t="shared" si="3"/>
        <v>Not Scored</v>
      </c>
      <c r="O13" s="28">
        <f>SkillLevelCounts!F13</f>
        <v>0</v>
      </c>
      <c r="P13" s="28" t="str">
        <f>SkillLevelCounts!H13</f>
        <v>N/A</v>
      </c>
      <c r="Q13" s="28" t="str">
        <f t="shared" si="11"/>
        <v>Not Scored</v>
      </c>
      <c r="R13" s="15" t="str">
        <f t="shared" si="4"/>
        <v>N/A</v>
      </c>
      <c r="S13" s="14" t="str">
        <f t="shared" si="5"/>
        <v>Not Scored</v>
      </c>
      <c r="T13" s="15" t="str">
        <f t="shared" si="6"/>
        <v>N/A</v>
      </c>
      <c r="U13" s="14" t="str">
        <f t="shared" si="7"/>
        <v>Not Scored</v>
      </c>
    </row>
    <row r="14" spans="2:21" ht="14.25" customHeight="1" x14ac:dyDescent="0.25">
      <c r="B14" s="60"/>
      <c r="C14" s="16">
        <v>12</v>
      </c>
      <c r="D14" s="17" t="s">
        <v>97</v>
      </c>
      <c r="E14" s="28">
        <f>MAX(OrgSkillLevelsForRAM!G20:'OrgSkillLevelsForRAM'!G21)</f>
        <v>0</v>
      </c>
      <c r="F14" s="28" t="str">
        <f t="shared" si="8"/>
        <v>Awareness</v>
      </c>
      <c r="G14" s="28">
        <f>MAX(OrgSkillLevelsForRAM!I20:'OrgSkillLevelsForRAM'!I21)</f>
        <v>0</v>
      </c>
      <c r="H14" s="28" t="str">
        <f t="shared" si="9"/>
        <v>Awareness</v>
      </c>
      <c r="I14" s="28" t="str">
        <f>IF(SkillLevelCounts!F14&gt;0,SkillLevelCounts!E14,"N/A")</f>
        <v>N/A</v>
      </c>
      <c r="J14" s="28" t="str">
        <f t="shared" si="10"/>
        <v>Not Scored</v>
      </c>
      <c r="K14" s="28" t="str">
        <f t="shared" si="0"/>
        <v>N/A</v>
      </c>
      <c r="L14" s="28" t="str">
        <f t="shared" si="1"/>
        <v>Not Scored</v>
      </c>
      <c r="M14" s="28" t="str">
        <f t="shared" si="2"/>
        <v>N/A</v>
      </c>
      <c r="N14" s="28" t="str">
        <f t="shared" si="3"/>
        <v>Not Scored</v>
      </c>
      <c r="O14" s="28">
        <f>SkillLevelCounts!F14</f>
        <v>0</v>
      </c>
      <c r="P14" s="28" t="str">
        <f>SkillLevelCounts!H14</f>
        <v>N/A</v>
      </c>
      <c r="Q14" s="28" t="str">
        <f t="shared" si="11"/>
        <v>Not Scored</v>
      </c>
      <c r="R14" s="15" t="str">
        <f t="shared" si="4"/>
        <v>N/A</v>
      </c>
      <c r="S14" s="14" t="str">
        <f t="shared" si="5"/>
        <v>Not Scored</v>
      </c>
      <c r="T14" s="15" t="str">
        <f t="shared" si="6"/>
        <v>N/A</v>
      </c>
      <c r="U14" s="14" t="str">
        <f t="shared" si="7"/>
        <v>Not Scored</v>
      </c>
    </row>
    <row r="15" spans="2:21" ht="14.25" customHeight="1" x14ac:dyDescent="0.25">
      <c r="B15" s="61"/>
      <c r="C15" s="16">
        <v>13</v>
      </c>
      <c r="D15" s="17" t="s">
        <v>98</v>
      </c>
      <c r="E15" s="28">
        <f>MAX(OrgSkillLevelsForRAM!G22:'OrgSkillLevelsForRAM'!G23)</f>
        <v>0</v>
      </c>
      <c r="F15" s="28" t="str">
        <f t="shared" si="8"/>
        <v>Awareness</v>
      </c>
      <c r="G15" s="28">
        <f>MAX(OrgSkillLevelsForRAM!I22:'OrgSkillLevelsForRAM'!I23)</f>
        <v>0</v>
      </c>
      <c r="H15" s="28" t="str">
        <f t="shared" si="9"/>
        <v>Awareness</v>
      </c>
      <c r="I15" s="28" t="str">
        <f>IF(SkillLevelCounts!F15&gt;0,SkillLevelCounts!E15,"N/A")</f>
        <v>N/A</v>
      </c>
      <c r="J15" s="28" t="str">
        <f t="shared" si="10"/>
        <v>Not Scored</v>
      </c>
      <c r="K15" s="28" t="str">
        <f t="shared" si="0"/>
        <v>N/A</v>
      </c>
      <c r="L15" s="28" t="str">
        <f t="shared" si="1"/>
        <v>Not Scored</v>
      </c>
      <c r="M15" s="28" t="str">
        <f t="shared" si="2"/>
        <v>N/A</v>
      </c>
      <c r="N15" s="28" t="str">
        <f t="shared" si="3"/>
        <v>Not Scored</v>
      </c>
      <c r="O15" s="28">
        <f>SkillLevelCounts!F15</f>
        <v>0</v>
      </c>
      <c r="P15" s="28" t="str">
        <f>SkillLevelCounts!H15</f>
        <v>N/A</v>
      </c>
      <c r="Q15" s="28" t="str">
        <f t="shared" si="11"/>
        <v>Not Scored</v>
      </c>
      <c r="R15" s="15" t="str">
        <f t="shared" si="4"/>
        <v>N/A</v>
      </c>
      <c r="S15" s="14" t="str">
        <f t="shared" si="5"/>
        <v>Not Scored</v>
      </c>
      <c r="T15" s="15" t="str">
        <f t="shared" si="6"/>
        <v>N/A</v>
      </c>
      <c r="U15" s="14" t="str">
        <f t="shared" si="7"/>
        <v>Not Scored</v>
      </c>
    </row>
    <row r="16" spans="2:21" ht="14.25" customHeight="1" x14ac:dyDescent="0.25">
      <c r="B16" s="63" t="s">
        <v>99</v>
      </c>
      <c r="C16" s="18">
        <v>14</v>
      </c>
      <c r="D16" s="19" t="s">
        <v>100</v>
      </c>
      <c r="E16" s="28">
        <f>MAX(OrgSkillLevelsForRAM!G24:'OrgSkillLevelsForRAM'!G25)</f>
        <v>0</v>
      </c>
      <c r="F16" s="28" t="str">
        <f t="shared" si="8"/>
        <v>Awareness</v>
      </c>
      <c r="G16" s="28">
        <f>MAX(OrgSkillLevelsForRAM!I24:'OrgSkillLevelsForRAM'!I25)</f>
        <v>0</v>
      </c>
      <c r="H16" s="28" t="str">
        <f t="shared" si="9"/>
        <v>Awareness</v>
      </c>
      <c r="I16" s="28" t="str">
        <f>IF(SkillLevelCounts!F16&gt;0,SkillLevelCounts!E16,"N/A")</f>
        <v>N/A</v>
      </c>
      <c r="J16" s="28" t="str">
        <f t="shared" si="10"/>
        <v>Not Scored</v>
      </c>
      <c r="K16" s="28" t="str">
        <f t="shared" si="0"/>
        <v>N/A</v>
      </c>
      <c r="L16" s="28" t="str">
        <f t="shared" si="1"/>
        <v>Not Scored</v>
      </c>
      <c r="M16" s="28" t="str">
        <f t="shared" si="2"/>
        <v>N/A</v>
      </c>
      <c r="N16" s="28" t="str">
        <f t="shared" si="3"/>
        <v>Not Scored</v>
      </c>
      <c r="O16" s="28">
        <f>SkillLevelCounts!F16</f>
        <v>0</v>
      </c>
      <c r="P16" s="28" t="str">
        <f>SkillLevelCounts!H16</f>
        <v>N/A</v>
      </c>
      <c r="Q16" s="28" t="str">
        <f t="shared" si="11"/>
        <v>Not Scored</v>
      </c>
      <c r="R16" s="15" t="str">
        <f t="shared" si="4"/>
        <v>N/A</v>
      </c>
      <c r="S16" s="14" t="str">
        <f t="shared" si="5"/>
        <v>Not Scored</v>
      </c>
      <c r="T16" s="15" t="str">
        <f t="shared" si="6"/>
        <v>N/A</v>
      </c>
      <c r="U16" s="14" t="str">
        <f t="shared" si="7"/>
        <v>Not Scored</v>
      </c>
    </row>
    <row r="17" spans="2:21" ht="14.25" customHeight="1" x14ac:dyDescent="0.25">
      <c r="B17" s="60"/>
      <c r="C17" s="18">
        <v>15</v>
      </c>
      <c r="D17" s="19" t="s">
        <v>101</v>
      </c>
      <c r="E17" s="28">
        <f>MAX(OrgSkillLevelsForRAM!G26:'OrgSkillLevelsForRAM'!G27)</f>
        <v>0</v>
      </c>
      <c r="F17" s="28" t="str">
        <f t="shared" si="8"/>
        <v>Awareness</v>
      </c>
      <c r="G17" s="28">
        <f>MAX(OrgSkillLevelsForRAM!I26:'OrgSkillLevelsForRAM'!I27)</f>
        <v>0</v>
      </c>
      <c r="H17" s="28" t="str">
        <f t="shared" si="9"/>
        <v>Awareness</v>
      </c>
      <c r="I17" s="28" t="str">
        <f>IF(SkillLevelCounts!F17&gt;0,SkillLevelCounts!E17,"N/A")</f>
        <v>N/A</v>
      </c>
      <c r="J17" s="28" t="str">
        <f t="shared" si="10"/>
        <v>Not Scored</v>
      </c>
      <c r="K17" s="28" t="str">
        <f t="shared" si="0"/>
        <v>N/A</v>
      </c>
      <c r="L17" s="28" t="str">
        <f t="shared" si="1"/>
        <v>Not Scored</v>
      </c>
      <c r="M17" s="28" t="str">
        <f t="shared" si="2"/>
        <v>N/A</v>
      </c>
      <c r="N17" s="28" t="str">
        <f t="shared" si="3"/>
        <v>Not Scored</v>
      </c>
      <c r="O17" s="28">
        <f>SkillLevelCounts!F17</f>
        <v>0</v>
      </c>
      <c r="P17" s="28" t="str">
        <f>SkillLevelCounts!H17</f>
        <v>N/A</v>
      </c>
      <c r="Q17" s="28" t="str">
        <f t="shared" si="11"/>
        <v>Not Scored</v>
      </c>
      <c r="R17" s="15" t="str">
        <f t="shared" si="4"/>
        <v>N/A</v>
      </c>
      <c r="S17" s="14" t="str">
        <f t="shared" si="5"/>
        <v>Not Scored</v>
      </c>
      <c r="T17" s="15" t="str">
        <f t="shared" si="6"/>
        <v>N/A</v>
      </c>
      <c r="U17" s="14" t="str">
        <f t="shared" si="7"/>
        <v>Not Scored</v>
      </c>
    </row>
    <row r="18" spans="2:21" ht="14.25" customHeight="1" x14ac:dyDescent="0.25">
      <c r="B18" s="60"/>
      <c r="C18" s="18">
        <v>16</v>
      </c>
      <c r="D18" s="19" t="s">
        <v>102</v>
      </c>
      <c r="E18" s="28">
        <f>OrgSkillLevelsForRAM!G28</f>
        <v>0</v>
      </c>
      <c r="F18" s="28" t="str">
        <f t="shared" si="8"/>
        <v>Awareness</v>
      </c>
      <c r="G18" s="28">
        <f>OrgSkillLevelsForRAM!I28</f>
        <v>0</v>
      </c>
      <c r="H18" s="28" t="str">
        <f t="shared" si="9"/>
        <v>Awareness</v>
      </c>
      <c r="I18" s="28" t="str">
        <f>IF(SkillLevelCounts!F18&gt;0,SkillLevelCounts!E18,"N/A")</f>
        <v>N/A</v>
      </c>
      <c r="J18" s="28" t="str">
        <f t="shared" si="10"/>
        <v>Not Scored</v>
      </c>
      <c r="K18" s="28" t="str">
        <f t="shared" si="0"/>
        <v>N/A</v>
      </c>
      <c r="L18" s="28" t="str">
        <f t="shared" si="1"/>
        <v>Not Scored</v>
      </c>
      <c r="M18" s="28" t="str">
        <f t="shared" si="2"/>
        <v>N/A</v>
      </c>
      <c r="N18" s="28" t="str">
        <f t="shared" si="3"/>
        <v>Not Scored</v>
      </c>
      <c r="O18" s="28">
        <f>SkillLevelCounts!F18</f>
        <v>0</v>
      </c>
      <c r="P18" s="28" t="str">
        <f>SkillLevelCounts!H18</f>
        <v>N/A</v>
      </c>
      <c r="Q18" s="28" t="str">
        <f t="shared" si="11"/>
        <v>Not Scored</v>
      </c>
      <c r="R18" s="15" t="str">
        <f t="shared" si="4"/>
        <v>N/A</v>
      </c>
      <c r="S18" s="14" t="str">
        <f t="shared" si="5"/>
        <v>Not Scored</v>
      </c>
      <c r="T18" s="15" t="str">
        <f t="shared" si="6"/>
        <v>N/A</v>
      </c>
      <c r="U18" s="14" t="str">
        <f t="shared" si="7"/>
        <v>Not Scored</v>
      </c>
    </row>
    <row r="19" spans="2:21" ht="14.25" customHeight="1" x14ac:dyDescent="0.25">
      <c r="B19" s="60"/>
      <c r="C19" s="18">
        <v>17</v>
      </c>
      <c r="D19" s="19" t="s">
        <v>103</v>
      </c>
      <c r="E19" s="28">
        <f>OrgSkillLevelsForRAM!G29</f>
        <v>0</v>
      </c>
      <c r="F19" s="28" t="str">
        <f t="shared" si="8"/>
        <v>Awareness</v>
      </c>
      <c r="G19" s="28">
        <f>OrgSkillLevelsForRAM!I29</f>
        <v>0</v>
      </c>
      <c r="H19" s="28" t="str">
        <f t="shared" si="9"/>
        <v>Awareness</v>
      </c>
      <c r="I19" s="28" t="str">
        <f>IF(SkillLevelCounts!F19&gt;0,SkillLevelCounts!E19,"N/A")</f>
        <v>N/A</v>
      </c>
      <c r="J19" s="28" t="str">
        <f t="shared" si="10"/>
        <v>Not Scored</v>
      </c>
      <c r="K19" s="28" t="str">
        <f t="shared" si="0"/>
        <v>N/A</v>
      </c>
      <c r="L19" s="28" t="str">
        <f t="shared" si="1"/>
        <v>Not Scored</v>
      </c>
      <c r="M19" s="28" t="str">
        <f t="shared" si="2"/>
        <v>N/A</v>
      </c>
      <c r="N19" s="28" t="str">
        <f t="shared" si="3"/>
        <v>Not Scored</v>
      </c>
      <c r="O19" s="28">
        <f>SkillLevelCounts!F19</f>
        <v>0</v>
      </c>
      <c r="P19" s="28" t="str">
        <f>SkillLevelCounts!H19</f>
        <v>N/A</v>
      </c>
      <c r="Q19" s="28" t="str">
        <f t="shared" si="11"/>
        <v>Not Scored</v>
      </c>
      <c r="R19" s="15" t="str">
        <f t="shared" si="4"/>
        <v>N/A</v>
      </c>
      <c r="S19" s="14" t="str">
        <f t="shared" si="5"/>
        <v>Not Scored</v>
      </c>
      <c r="T19" s="15" t="str">
        <f t="shared" si="6"/>
        <v>N/A</v>
      </c>
      <c r="U19" s="14" t="str">
        <f t="shared" si="7"/>
        <v>Not Scored</v>
      </c>
    </row>
    <row r="20" spans="2:21" ht="14.25" customHeight="1" x14ac:dyDescent="0.25">
      <c r="B20" s="60"/>
      <c r="C20" s="18">
        <v>18</v>
      </c>
      <c r="D20" s="19" t="s">
        <v>104</v>
      </c>
      <c r="E20" s="28">
        <f>OrgSkillLevelsForRAM!G30</f>
        <v>0</v>
      </c>
      <c r="F20" s="28" t="str">
        <f t="shared" si="8"/>
        <v>Awareness</v>
      </c>
      <c r="G20" s="28">
        <f>OrgSkillLevelsForRAM!I30</f>
        <v>0</v>
      </c>
      <c r="H20" s="28" t="str">
        <f t="shared" si="9"/>
        <v>Awareness</v>
      </c>
      <c r="I20" s="28" t="str">
        <f>IF(SkillLevelCounts!F20&gt;0,SkillLevelCounts!E20,"N/A")</f>
        <v>N/A</v>
      </c>
      <c r="J20" s="28" t="str">
        <f t="shared" si="10"/>
        <v>Not Scored</v>
      </c>
      <c r="K20" s="28" t="str">
        <f t="shared" si="0"/>
        <v>N/A</v>
      </c>
      <c r="L20" s="28" t="str">
        <f t="shared" si="1"/>
        <v>Not Scored</v>
      </c>
      <c r="M20" s="28" t="str">
        <f t="shared" si="2"/>
        <v>N/A</v>
      </c>
      <c r="N20" s="28" t="str">
        <f t="shared" si="3"/>
        <v>Not Scored</v>
      </c>
      <c r="O20" s="28">
        <f>SkillLevelCounts!F20</f>
        <v>0</v>
      </c>
      <c r="P20" s="28" t="str">
        <f>SkillLevelCounts!H20</f>
        <v>N/A</v>
      </c>
      <c r="Q20" s="28" t="str">
        <f t="shared" si="11"/>
        <v>Not Scored</v>
      </c>
      <c r="R20" s="15" t="str">
        <f t="shared" si="4"/>
        <v>N/A</v>
      </c>
      <c r="S20" s="14" t="str">
        <f t="shared" si="5"/>
        <v>Not Scored</v>
      </c>
      <c r="T20" s="15" t="str">
        <f t="shared" si="6"/>
        <v>N/A</v>
      </c>
      <c r="U20" s="14" t="str">
        <f t="shared" si="7"/>
        <v>Not Scored</v>
      </c>
    </row>
    <row r="21" spans="2:21" ht="14.25" customHeight="1" x14ac:dyDescent="0.25">
      <c r="B21" s="61"/>
      <c r="C21" s="18">
        <v>19</v>
      </c>
      <c r="D21" s="19" t="s">
        <v>105</v>
      </c>
      <c r="E21" s="28">
        <f>MAX(OrgSkillLevelsForRAM!G31:'OrgSkillLevelsForRAM'!G32)</f>
        <v>0</v>
      </c>
      <c r="F21" s="28" t="str">
        <f t="shared" si="8"/>
        <v>Awareness</v>
      </c>
      <c r="G21" s="28">
        <f>MAX(OrgSkillLevelsForRAM!I31:'OrgSkillLevelsForRAM'!I32)</f>
        <v>0</v>
      </c>
      <c r="H21" s="28" t="str">
        <f t="shared" si="9"/>
        <v>Awareness</v>
      </c>
      <c r="I21" s="28" t="str">
        <f>IF(SkillLevelCounts!F21&gt;0,SkillLevelCounts!E21,"N/A")</f>
        <v>N/A</v>
      </c>
      <c r="J21" s="28" t="str">
        <f t="shared" si="10"/>
        <v>Not Scored</v>
      </c>
      <c r="K21" s="28" t="str">
        <f t="shared" si="0"/>
        <v>N/A</v>
      </c>
      <c r="L21" s="28" t="str">
        <f t="shared" si="1"/>
        <v>Not Scored</v>
      </c>
      <c r="M21" s="28" t="str">
        <f t="shared" si="2"/>
        <v>N/A</v>
      </c>
      <c r="N21" s="28" t="str">
        <f t="shared" si="3"/>
        <v>Not Scored</v>
      </c>
      <c r="O21" s="28">
        <f>SkillLevelCounts!F21</f>
        <v>0</v>
      </c>
      <c r="P21" s="28" t="str">
        <f>SkillLevelCounts!H21</f>
        <v>N/A</v>
      </c>
      <c r="Q21" s="28" t="str">
        <f t="shared" si="11"/>
        <v>Not Scored</v>
      </c>
      <c r="R21" s="15" t="str">
        <f t="shared" si="4"/>
        <v>N/A</v>
      </c>
      <c r="S21" s="14" t="str">
        <f t="shared" si="5"/>
        <v>Not Scored</v>
      </c>
      <c r="T21" s="15" t="str">
        <f t="shared" si="6"/>
        <v>N/A</v>
      </c>
      <c r="U21" s="14" t="str">
        <f t="shared" si="7"/>
        <v>Not Scored</v>
      </c>
    </row>
    <row r="22" spans="2:21" ht="14.25" customHeight="1" x14ac:dyDescent="0.25">
      <c r="B22" s="64" t="s">
        <v>106</v>
      </c>
      <c r="C22" s="20">
        <v>20</v>
      </c>
      <c r="D22" s="21" t="s">
        <v>107</v>
      </c>
      <c r="E22" s="28">
        <f>OrgSkillLevelsForRAM!G33</f>
        <v>0</v>
      </c>
      <c r="F22" s="28" t="str">
        <f t="shared" si="8"/>
        <v>Awareness</v>
      </c>
      <c r="G22" s="28">
        <f>OrgSkillLevelsForRAM!I33</f>
        <v>0</v>
      </c>
      <c r="H22" s="28" t="str">
        <f t="shared" si="9"/>
        <v>Awareness</v>
      </c>
      <c r="I22" s="28" t="str">
        <f>IF(SkillLevelCounts!F22&gt;0,SkillLevelCounts!E22,"N/A")</f>
        <v>N/A</v>
      </c>
      <c r="J22" s="28" t="str">
        <f t="shared" si="10"/>
        <v>Not Scored</v>
      </c>
      <c r="K22" s="28" t="str">
        <f t="shared" si="0"/>
        <v>N/A</v>
      </c>
      <c r="L22" s="28" t="str">
        <f t="shared" si="1"/>
        <v>Not Scored</v>
      </c>
      <c r="M22" s="28" t="str">
        <f t="shared" si="2"/>
        <v>N/A</v>
      </c>
      <c r="N22" s="28" t="str">
        <f t="shared" si="3"/>
        <v>Not Scored</v>
      </c>
      <c r="O22" s="28">
        <f>SkillLevelCounts!F22</f>
        <v>0</v>
      </c>
      <c r="P22" s="28" t="str">
        <f>SkillLevelCounts!H22</f>
        <v>N/A</v>
      </c>
      <c r="Q22" s="28" t="str">
        <f t="shared" si="11"/>
        <v>Not Scored</v>
      </c>
      <c r="R22" s="15" t="str">
        <f t="shared" si="4"/>
        <v>N/A</v>
      </c>
      <c r="S22" s="14" t="str">
        <f t="shared" si="5"/>
        <v>Not Scored</v>
      </c>
      <c r="T22" s="15" t="str">
        <f t="shared" si="6"/>
        <v>N/A</v>
      </c>
      <c r="U22" s="14" t="str">
        <f t="shared" si="7"/>
        <v>Not Scored</v>
      </c>
    </row>
    <row r="23" spans="2:21" ht="14.25" customHeight="1" x14ac:dyDescent="0.25">
      <c r="B23" s="60"/>
      <c r="C23" s="20">
        <v>21</v>
      </c>
      <c r="D23" s="21" t="s">
        <v>108</v>
      </c>
      <c r="E23" s="28">
        <f>OrgSkillLevelsForRAM!G34</f>
        <v>0</v>
      </c>
      <c r="F23" s="28" t="str">
        <f t="shared" si="8"/>
        <v>Awareness</v>
      </c>
      <c r="G23" s="28">
        <f>OrgSkillLevelsForRAM!I34</f>
        <v>0</v>
      </c>
      <c r="H23" s="28" t="str">
        <f t="shared" si="9"/>
        <v>Awareness</v>
      </c>
      <c r="I23" s="28" t="str">
        <f>IF(SkillLevelCounts!F23&gt;0,SkillLevelCounts!E23,"N/A")</f>
        <v>N/A</v>
      </c>
      <c r="J23" s="28" t="str">
        <f t="shared" si="10"/>
        <v>Not Scored</v>
      </c>
      <c r="K23" s="28" t="str">
        <f t="shared" si="0"/>
        <v>N/A</v>
      </c>
      <c r="L23" s="28" t="str">
        <f t="shared" si="1"/>
        <v>Not Scored</v>
      </c>
      <c r="M23" s="28" t="str">
        <f t="shared" si="2"/>
        <v>N/A</v>
      </c>
      <c r="N23" s="28" t="str">
        <f t="shared" si="3"/>
        <v>Not Scored</v>
      </c>
      <c r="O23" s="28">
        <f>SkillLevelCounts!F23</f>
        <v>0</v>
      </c>
      <c r="P23" s="28" t="str">
        <f>SkillLevelCounts!H23</f>
        <v>N/A</v>
      </c>
      <c r="Q23" s="28" t="str">
        <f t="shared" si="11"/>
        <v>Not Scored</v>
      </c>
      <c r="R23" s="15" t="str">
        <f t="shared" si="4"/>
        <v>N/A</v>
      </c>
      <c r="S23" s="14" t="str">
        <f t="shared" si="5"/>
        <v>Not Scored</v>
      </c>
      <c r="T23" s="15" t="str">
        <f t="shared" si="6"/>
        <v>N/A</v>
      </c>
      <c r="U23" s="14" t="str">
        <f t="shared" si="7"/>
        <v>Not Scored</v>
      </c>
    </row>
    <row r="24" spans="2:21" ht="14.25" customHeight="1" x14ac:dyDescent="0.25">
      <c r="B24" s="60"/>
      <c r="C24" s="20">
        <v>22</v>
      </c>
      <c r="D24" s="21" t="s">
        <v>109</v>
      </c>
      <c r="E24" s="28">
        <f>MAX(OrgSkillLevelsForRAM!G35:'OrgSkillLevelsForRAM'!G37)</f>
        <v>0</v>
      </c>
      <c r="F24" s="28" t="str">
        <f t="shared" si="8"/>
        <v>Awareness</v>
      </c>
      <c r="G24" s="28">
        <f>MAX(OrgSkillLevelsForRAM!I35:'OrgSkillLevelsForRAM'!I37)</f>
        <v>0</v>
      </c>
      <c r="H24" s="28" t="str">
        <f t="shared" si="9"/>
        <v>Awareness</v>
      </c>
      <c r="I24" s="28" t="str">
        <f>IF(SkillLevelCounts!F24&gt;0,SkillLevelCounts!E24,"N/A")</f>
        <v>N/A</v>
      </c>
      <c r="J24" s="28" t="str">
        <f t="shared" si="10"/>
        <v>Not Scored</v>
      </c>
      <c r="K24" s="28" t="str">
        <f t="shared" si="0"/>
        <v>N/A</v>
      </c>
      <c r="L24" s="28" t="str">
        <f t="shared" si="1"/>
        <v>Not Scored</v>
      </c>
      <c r="M24" s="28" t="str">
        <f t="shared" si="2"/>
        <v>N/A</v>
      </c>
      <c r="N24" s="28" t="str">
        <f t="shared" si="3"/>
        <v>Not Scored</v>
      </c>
      <c r="O24" s="28">
        <f>SkillLevelCounts!F24</f>
        <v>0</v>
      </c>
      <c r="P24" s="28" t="str">
        <f>SkillLevelCounts!H24</f>
        <v>N/A</v>
      </c>
      <c r="Q24" s="28" t="str">
        <f t="shared" si="11"/>
        <v>Not Scored</v>
      </c>
      <c r="R24" s="15" t="str">
        <f t="shared" si="4"/>
        <v>N/A</v>
      </c>
      <c r="S24" s="14" t="str">
        <f t="shared" si="5"/>
        <v>Not Scored</v>
      </c>
      <c r="T24" s="15" t="str">
        <f t="shared" si="6"/>
        <v>N/A</v>
      </c>
      <c r="U24" s="14" t="str">
        <f t="shared" si="7"/>
        <v>Not Scored</v>
      </c>
    </row>
    <row r="25" spans="2:21" ht="14.25" customHeight="1" x14ac:dyDescent="0.25">
      <c r="B25" s="61"/>
      <c r="C25" s="20">
        <v>23</v>
      </c>
      <c r="D25" s="21" t="s">
        <v>110</v>
      </c>
      <c r="E25" s="28">
        <f>MAX(OrgSkillLevelsForRAM!G38:'OrgSkillLevelsForRAM'!G40)</f>
        <v>0</v>
      </c>
      <c r="F25" s="28" t="str">
        <f t="shared" si="8"/>
        <v>Awareness</v>
      </c>
      <c r="G25" s="28">
        <f>MAX(OrgSkillLevelsForRAM!I38:'OrgSkillLevelsForRAM'!I40)</f>
        <v>0</v>
      </c>
      <c r="H25" s="28" t="str">
        <f t="shared" si="9"/>
        <v>Awareness</v>
      </c>
      <c r="I25" s="28" t="str">
        <f>IF(SkillLevelCounts!F25&gt;0,SkillLevelCounts!E25,"N/A")</f>
        <v>N/A</v>
      </c>
      <c r="J25" s="28" t="str">
        <f t="shared" si="10"/>
        <v>Not Scored</v>
      </c>
      <c r="K25" s="28" t="str">
        <f t="shared" si="0"/>
        <v>N/A</v>
      </c>
      <c r="L25" s="28" t="str">
        <f t="shared" si="1"/>
        <v>Not Scored</v>
      </c>
      <c r="M25" s="28" t="str">
        <f t="shared" si="2"/>
        <v>N/A</v>
      </c>
      <c r="N25" s="28" t="str">
        <f t="shared" si="3"/>
        <v>Not Scored</v>
      </c>
      <c r="O25" s="28">
        <f>SkillLevelCounts!F25</f>
        <v>0</v>
      </c>
      <c r="P25" s="28" t="str">
        <f>SkillLevelCounts!H25</f>
        <v>N/A</v>
      </c>
      <c r="Q25" s="28" t="str">
        <f t="shared" si="11"/>
        <v>Not Scored</v>
      </c>
      <c r="R25" s="15" t="str">
        <f t="shared" si="4"/>
        <v>N/A</v>
      </c>
      <c r="S25" s="14" t="str">
        <f t="shared" si="5"/>
        <v>Not Scored</v>
      </c>
      <c r="T25" s="15" t="str">
        <f t="shared" si="6"/>
        <v>N/A</v>
      </c>
      <c r="U25" s="14" t="str">
        <f t="shared" si="7"/>
        <v>Not Scored</v>
      </c>
    </row>
    <row r="26" spans="2:21" ht="15" customHeight="1" x14ac:dyDescent="0.25">
      <c r="B26" s="65" t="s">
        <v>111</v>
      </c>
      <c r="C26" s="22">
        <v>24</v>
      </c>
      <c r="D26" s="23" t="s">
        <v>112</v>
      </c>
      <c r="E26" s="28">
        <f>OrgSkillLevelsForRAM!G41</f>
        <v>0</v>
      </c>
      <c r="F26" s="28" t="str">
        <f t="shared" si="8"/>
        <v>Awareness</v>
      </c>
      <c r="G26" s="28">
        <f>OrgSkillLevelsForRAM!I41</f>
        <v>0</v>
      </c>
      <c r="H26" s="28" t="str">
        <f t="shared" si="9"/>
        <v>Awareness</v>
      </c>
      <c r="I26" s="28" t="str">
        <f>IF(SkillLevelCounts!F26&gt;0,SkillLevelCounts!E26,"N/A")</f>
        <v>N/A</v>
      </c>
      <c r="J26" s="28" t="str">
        <f t="shared" si="10"/>
        <v>Not Scored</v>
      </c>
      <c r="K26" s="28" t="str">
        <f t="shared" si="0"/>
        <v>N/A</v>
      </c>
      <c r="L26" s="28" t="str">
        <f t="shared" si="1"/>
        <v>Not Scored</v>
      </c>
      <c r="M26" s="28" t="str">
        <f t="shared" si="2"/>
        <v>N/A</v>
      </c>
      <c r="N26" s="28" t="str">
        <f t="shared" si="3"/>
        <v>Not Scored</v>
      </c>
      <c r="O26" s="28">
        <f>SkillLevelCounts!F26</f>
        <v>0</v>
      </c>
      <c r="P26" s="28" t="str">
        <f>SkillLevelCounts!H26</f>
        <v>N/A</v>
      </c>
      <c r="Q26" s="28" t="str">
        <f t="shared" si="11"/>
        <v>Not Scored</v>
      </c>
      <c r="R26" s="15" t="str">
        <f t="shared" si="4"/>
        <v>N/A</v>
      </c>
      <c r="S26" s="14" t="str">
        <f t="shared" si="5"/>
        <v>Not Scored</v>
      </c>
      <c r="T26" s="15" t="str">
        <f t="shared" si="6"/>
        <v>N/A</v>
      </c>
      <c r="U26" s="14" t="str">
        <f t="shared" si="7"/>
        <v>Not Scored</v>
      </c>
    </row>
    <row r="27" spans="2:21" ht="14.25" customHeight="1" x14ac:dyDescent="0.25">
      <c r="B27" s="60"/>
      <c r="C27" s="22">
        <v>25</v>
      </c>
      <c r="D27" s="23" t="s">
        <v>113</v>
      </c>
      <c r="E27" s="28">
        <f>OrgSkillLevelsForRAM!G42</f>
        <v>0</v>
      </c>
      <c r="F27" s="28" t="str">
        <f t="shared" si="8"/>
        <v>Awareness</v>
      </c>
      <c r="G27" s="28">
        <f>OrgSkillLevelsForRAM!I42</f>
        <v>0</v>
      </c>
      <c r="H27" s="28" t="str">
        <f t="shared" si="9"/>
        <v>Awareness</v>
      </c>
      <c r="I27" s="28" t="str">
        <f>IF(SkillLevelCounts!F27&gt;0,SkillLevelCounts!E27,"N/A")</f>
        <v>N/A</v>
      </c>
      <c r="J27" s="28" t="str">
        <f t="shared" si="10"/>
        <v>Not Scored</v>
      </c>
      <c r="K27" s="28" t="str">
        <f t="shared" si="0"/>
        <v>N/A</v>
      </c>
      <c r="L27" s="28" t="str">
        <f t="shared" si="1"/>
        <v>Not Scored</v>
      </c>
      <c r="M27" s="28" t="str">
        <f t="shared" si="2"/>
        <v>N/A</v>
      </c>
      <c r="N27" s="28" t="str">
        <f t="shared" si="3"/>
        <v>Not Scored</v>
      </c>
      <c r="O27" s="28">
        <f>SkillLevelCounts!F27</f>
        <v>0</v>
      </c>
      <c r="P27" s="28" t="str">
        <f>SkillLevelCounts!H27</f>
        <v>N/A</v>
      </c>
      <c r="Q27" s="28" t="str">
        <f t="shared" si="11"/>
        <v>Not Scored</v>
      </c>
      <c r="R27" s="15" t="str">
        <f t="shared" si="4"/>
        <v>N/A</v>
      </c>
      <c r="S27" s="14" t="str">
        <f t="shared" si="5"/>
        <v>Not Scored</v>
      </c>
      <c r="T27" s="15" t="str">
        <f t="shared" si="6"/>
        <v>N/A</v>
      </c>
      <c r="U27" s="14" t="str">
        <f t="shared" si="7"/>
        <v>Not Scored</v>
      </c>
    </row>
    <row r="28" spans="2:21" ht="14.25" customHeight="1" x14ac:dyDescent="0.25">
      <c r="B28" s="60"/>
      <c r="C28" s="22">
        <v>26</v>
      </c>
      <c r="D28" s="23" t="s">
        <v>114</v>
      </c>
      <c r="E28" s="28">
        <f>MAX(OrgSkillLevelsForRAM!G43:'OrgSkillLevelsForRAM'!G44)</f>
        <v>0</v>
      </c>
      <c r="F28" s="28" t="str">
        <f t="shared" si="8"/>
        <v>Awareness</v>
      </c>
      <c r="G28" s="28">
        <f>MAX(OrgSkillLevelsForRAM!I43:'OrgSkillLevelsForRAM'!I44)</f>
        <v>0</v>
      </c>
      <c r="H28" s="28" t="str">
        <f t="shared" si="9"/>
        <v>Awareness</v>
      </c>
      <c r="I28" s="28" t="str">
        <f>IF(SkillLevelCounts!F28&gt;0,SkillLevelCounts!E28,"N/A")</f>
        <v>N/A</v>
      </c>
      <c r="J28" s="28" t="str">
        <f t="shared" si="10"/>
        <v>Not Scored</v>
      </c>
      <c r="K28" s="28" t="str">
        <f t="shared" si="0"/>
        <v>N/A</v>
      </c>
      <c r="L28" s="28" t="str">
        <f t="shared" si="1"/>
        <v>Not Scored</v>
      </c>
      <c r="M28" s="28" t="str">
        <f t="shared" si="2"/>
        <v>N/A</v>
      </c>
      <c r="N28" s="28" t="str">
        <f t="shared" si="3"/>
        <v>Not Scored</v>
      </c>
      <c r="O28" s="28">
        <f>SkillLevelCounts!F28</f>
        <v>0</v>
      </c>
      <c r="P28" s="28" t="str">
        <f>SkillLevelCounts!H28</f>
        <v>N/A</v>
      </c>
      <c r="Q28" s="28" t="str">
        <f t="shared" si="11"/>
        <v>Not Scored</v>
      </c>
      <c r="R28" s="15" t="str">
        <f t="shared" si="4"/>
        <v>N/A</v>
      </c>
      <c r="S28" s="14" t="str">
        <f t="shared" si="5"/>
        <v>Not Scored</v>
      </c>
      <c r="T28" s="15" t="str">
        <f t="shared" si="6"/>
        <v>N/A</v>
      </c>
      <c r="U28" s="14" t="str">
        <f t="shared" si="7"/>
        <v>Not Scored</v>
      </c>
    </row>
    <row r="29" spans="2:21" ht="14.25" customHeight="1" x14ac:dyDescent="0.25">
      <c r="B29" s="60"/>
      <c r="C29" s="22">
        <v>27</v>
      </c>
      <c r="D29" s="24" t="s">
        <v>115</v>
      </c>
      <c r="E29" s="29">
        <f>OrgSkillLevelsForRAM!G45</f>
        <v>0</v>
      </c>
      <c r="F29" s="28" t="str">
        <f t="shared" si="8"/>
        <v>Awareness</v>
      </c>
      <c r="G29" s="29">
        <f>OrgSkillLevelsForRAM!I45</f>
        <v>0</v>
      </c>
      <c r="H29" s="28" t="str">
        <f t="shared" si="9"/>
        <v>Awareness</v>
      </c>
      <c r="I29" s="28" t="str">
        <f>IF(SkillLevelCounts!F29&gt;0,SkillLevelCounts!E29,"N/A")</f>
        <v>N/A</v>
      </c>
      <c r="J29" s="28" t="str">
        <f t="shared" si="10"/>
        <v>Not Scored</v>
      </c>
      <c r="K29" s="28" t="str">
        <f t="shared" si="0"/>
        <v>N/A</v>
      </c>
      <c r="L29" s="28" t="str">
        <f t="shared" si="1"/>
        <v>Not Scored</v>
      </c>
      <c r="M29" s="28" t="str">
        <f t="shared" si="2"/>
        <v>N/A</v>
      </c>
      <c r="N29" s="28" t="str">
        <f t="shared" si="3"/>
        <v>Not Scored</v>
      </c>
      <c r="O29" s="28">
        <f>SkillLevelCounts!F29</f>
        <v>0</v>
      </c>
      <c r="P29" s="28" t="str">
        <f>SkillLevelCounts!H29</f>
        <v>N/A</v>
      </c>
      <c r="Q29" s="28" t="str">
        <f t="shared" si="11"/>
        <v>Not Scored</v>
      </c>
      <c r="R29" s="15" t="str">
        <f t="shared" si="4"/>
        <v>N/A</v>
      </c>
      <c r="S29" s="14" t="str">
        <f t="shared" si="5"/>
        <v>Not Scored</v>
      </c>
      <c r="T29" s="15" t="str">
        <f t="shared" si="6"/>
        <v>N/A</v>
      </c>
      <c r="U29" s="14" t="str">
        <f t="shared" si="7"/>
        <v>Not Scored</v>
      </c>
    </row>
    <row r="30" spans="2:21" ht="14.25" customHeight="1" x14ac:dyDescent="0.25">
      <c r="B30" s="61"/>
      <c r="C30" s="22">
        <v>28</v>
      </c>
      <c r="D30" s="22" t="s">
        <v>116</v>
      </c>
      <c r="E30" s="28">
        <f>OrgSkillLevelsForRAM!G46</f>
        <v>0</v>
      </c>
      <c r="F30" s="28" t="str">
        <f t="shared" si="8"/>
        <v>Awareness</v>
      </c>
      <c r="G30" s="28">
        <f>OrgSkillLevelsForRAM!I46</f>
        <v>0</v>
      </c>
      <c r="H30" s="28" t="str">
        <f t="shared" si="9"/>
        <v>Awareness</v>
      </c>
      <c r="I30" s="28" t="str">
        <f>IF(SkillLevelCounts!F30&gt;0,SkillLevelCounts!E30,"N/A")</f>
        <v>N/A</v>
      </c>
      <c r="J30" s="28" t="str">
        <f t="shared" si="10"/>
        <v>Not Scored</v>
      </c>
      <c r="K30" s="28" t="str">
        <f t="shared" si="0"/>
        <v>N/A</v>
      </c>
      <c r="L30" s="28" t="str">
        <f t="shared" si="1"/>
        <v>Not Scored</v>
      </c>
      <c r="M30" s="28" t="str">
        <f t="shared" si="2"/>
        <v>N/A</v>
      </c>
      <c r="N30" s="28" t="str">
        <f t="shared" si="3"/>
        <v>Not Scored</v>
      </c>
      <c r="O30" s="28">
        <f>SkillLevelCounts!F30</f>
        <v>0</v>
      </c>
      <c r="P30" s="28" t="str">
        <f>SkillLevelCounts!H30</f>
        <v>N/A</v>
      </c>
      <c r="Q30" s="28" t="str">
        <f t="shared" si="11"/>
        <v>Not Scored</v>
      </c>
      <c r="R30" s="15" t="str">
        <f t="shared" si="4"/>
        <v>N/A</v>
      </c>
      <c r="S30" s="14" t="str">
        <f t="shared" si="5"/>
        <v>Not Scored</v>
      </c>
      <c r="T30" s="15" t="str">
        <f t="shared" si="6"/>
        <v>N/A</v>
      </c>
      <c r="U30" s="14" t="str">
        <f t="shared" si="7"/>
        <v>Not Scored</v>
      </c>
    </row>
    <row r="31" spans="2:21" ht="14.25" customHeight="1" x14ac:dyDescent="0.25">
      <c r="J31" s="30"/>
      <c r="K31" s="31"/>
      <c r="L31" s="31"/>
      <c r="M31" s="31"/>
      <c r="N31" s="31"/>
      <c r="O31" s="31"/>
    </row>
    <row r="32" spans="2:21" ht="14.25" customHeight="1" x14ac:dyDescent="0.25">
      <c r="J32" s="31"/>
      <c r="K32" s="31"/>
      <c r="L32" s="31"/>
      <c r="M32" s="31"/>
      <c r="N32" s="31"/>
      <c r="O32" s="31"/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">
    <mergeCell ref="B26:B30"/>
    <mergeCell ref="E2:F2"/>
    <mergeCell ref="G2:H2"/>
    <mergeCell ref="I2:J2"/>
    <mergeCell ref="P2:Q2"/>
    <mergeCell ref="B3:B8"/>
    <mergeCell ref="B9:B15"/>
    <mergeCell ref="B16:B21"/>
    <mergeCell ref="B22:B25"/>
  </mergeCells>
  <conditionalFormatting sqref="L3:O30">
    <cfRule type="cellIs" dxfId="9" priority="1" operator="equal">
      <formula>"4 Levels"</formula>
    </cfRule>
    <cfRule type="cellIs" dxfId="8" priority="2" operator="equal">
      <formula>"3 Levels"</formula>
    </cfRule>
    <cfRule type="cellIs" dxfId="7" priority="3" operator="equal">
      <formula>"2 Levels"</formula>
    </cfRule>
    <cfRule type="cellIs" dxfId="6" priority="4" operator="equal">
      <formula>"1 Level"</formula>
    </cfRule>
    <cfRule type="cellIs" dxfId="5" priority="5" operator="equal">
      <formula>"No Gap"</formula>
    </cfRule>
  </conditionalFormatting>
  <conditionalFormatting sqref="S3:U30">
    <cfRule type="cellIs" dxfId="4" priority="6" operator="equal">
      <formula>"4 Levels"</formula>
    </cfRule>
    <cfRule type="cellIs" dxfId="3" priority="7" operator="equal">
      <formula>"3 Levels"</formula>
    </cfRule>
    <cfRule type="cellIs" dxfId="2" priority="8" operator="equal">
      <formula>"2 Levels"</formula>
    </cfRule>
    <cfRule type="cellIs" dxfId="1" priority="9" operator="equal">
      <formula>"1 Level"</formula>
    </cfRule>
    <cfRule type="cellIs" dxfId="0" priority="10" operator="equal">
      <formula>"No Gap"</formula>
    </cfRule>
  </conditionalFormatting>
  <pageMargins left="0.7" right="0.7" top="0.75" bottom="0.75" header="0" footer="0"/>
  <pageSetup paperSize="9" orientation="portrait"/>
  <ignoredErrors>
    <ignoredError sqref="G3:G3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Z1000"/>
  <sheetViews>
    <sheetView workbookViewId="0">
      <selection activeCell="J46" sqref="J46"/>
    </sheetView>
  </sheetViews>
  <sheetFormatPr defaultColWidth="14.42578125" defaultRowHeight="15" customHeight="1" x14ac:dyDescent="0.25"/>
  <cols>
    <col min="1" max="1" width="20.42578125" customWidth="1"/>
    <col min="2" max="2" width="4.140625" customWidth="1"/>
    <col min="3" max="3" width="35.42578125" customWidth="1"/>
    <col min="4" max="4" width="4.42578125" customWidth="1"/>
    <col min="5" max="5" width="35.42578125" customWidth="1"/>
    <col min="6" max="10" width="14.42578125" customWidth="1"/>
    <col min="11" max="26" width="9.140625" customWidth="1"/>
  </cols>
  <sheetData>
    <row r="1" spans="1:26" ht="14.25" customHeight="1" x14ac:dyDescent="0.25">
      <c r="A1" s="71" t="s">
        <v>128</v>
      </c>
      <c r="B1" s="71" t="s">
        <v>129</v>
      </c>
      <c r="C1" s="71" t="s">
        <v>130</v>
      </c>
      <c r="D1" s="71"/>
      <c r="E1" s="71" t="s">
        <v>0</v>
      </c>
      <c r="F1" s="72" t="s">
        <v>131</v>
      </c>
      <c r="G1" s="73"/>
      <c r="H1" s="73"/>
      <c r="I1" s="73"/>
      <c r="J1" s="67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customHeight="1" x14ac:dyDescent="0.25">
      <c r="A2" s="61"/>
      <c r="B2" s="61"/>
      <c r="C2" s="61"/>
      <c r="D2" s="61"/>
      <c r="E2" s="61"/>
      <c r="F2" s="33" t="s">
        <v>9</v>
      </c>
      <c r="G2" s="33" t="s">
        <v>12</v>
      </c>
      <c r="H2" s="33" t="s">
        <v>15</v>
      </c>
      <c r="I2" s="33" t="s">
        <v>18</v>
      </c>
      <c r="J2" s="33" t="s">
        <v>21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4.25" customHeight="1" x14ac:dyDescent="0.25">
      <c r="A3" s="59" t="s">
        <v>84</v>
      </c>
      <c r="B3" s="12">
        <v>1</v>
      </c>
      <c r="C3" s="12" t="s">
        <v>85</v>
      </c>
      <c r="D3" s="12" t="s">
        <v>7</v>
      </c>
      <c r="E3" s="34" t="s">
        <v>8</v>
      </c>
      <c r="F3" s="35">
        <v>0</v>
      </c>
      <c r="G3" s="35">
        <v>1</v>
      </c>
      <c r="H3" s="35">
        <v>2</v>
      </c>
      <c r="I3" s="35">
        <v>3</v>
      </c>
      <c r="J3" s="35">
        <v>3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5.75" customHeight="1" x14ac:dyDescent="0.25">
      <c r="A4" s="60"/>
      <c r="B4" s="12">
        <v>2</v>
      </c>
      <c r="C4" s="12" t="s">
        <v>86</v>
      </c>
      <c r="D4" s="12" t="s">
        <v>3</v>
      </c>
      <c r="E4" s="34" t="s">
        <v>4</v>
      </c>
      <c r="F4" s="35">
        <v>0</v>
      </c>
      <c r="G4" s="35">
        <v>1</v>
      </c>
      <c r="H4" s="35">
        <v>2</v>
      </c>
      <c r="I4" s="35">
        <v>2</v>
      </c>
      <c r="J4" s="35">
        <v>3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 x14ac:dyDescent="0.25">
      <c r="A5" s="60"/>
      <c r="B5" s="12">
        <v>3</v>
      </c>
      <c r="C5" s="12" t="s">
        <v>87</v>
      </c>
      <c r="D5" s="12" t="s">
        <v>3</v>
      </c>
      <c r="E5" s="12" t="s">
        <v>4</v>
      </c>
      <c r="F5" s="35">
        <v>0</v>
      </c>
      <c r="G5" s="35">
        <v>1</v>
      </c>
      <c r="H5" s="35">
        <v>2</v>
      </c>
      <c r="I5" s="35">
        <v>3</v>
      </c>
      <c r="J5" s="35">
        <v>4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 x14ac:dyDescent="0.25">
      <c r="A6" s="60"/>
      <c r="B6" s="12">
        <v>4</v>
      </c>
      <c r="C6" s="12" t="s">
        <v>88</v>
      </c>
      <c r="D6" s="12" t="s">
        <v>3</v>
      </c>
      <c r="E6" s="12" t="s">
        <v>4</v>
      </c>
      <c r="F6" s="35">
        <v>0</v>
      </c>
      <c r="G6" s="35">
        <v>1</v>
      </c>
      <c r="H6" s="35">
        <v>2</v>
      </c>
      <c r="I6" s="35">
        <v>2</v>
      </c>
      <c r="J6" s="35">
        <v>3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 x14ac:dyDescent="0.25">
      <c r="A7" s="60"/>
      <c r="B7" s="78">
        <v>5</v>
      </c>
      <c r="C7" s="76" t="s">
        <v>89</v>
      </c>
      <c r="D7" s="12" t="s">
        <v>7</v>
      </c>
      <c r="E7" s="12" t="s">
        <v>8</v>
      </c>
      <c r="F7" s="35">
        <v>0</v>
      </c>
      <c r="G7" s="35">
        <v>1</v>
      </c>
      <c r="H7" s="35">
        <v>2</v>
      </c>
      <c r="I7" s="35">
        <v>3</v>
      </c>
      <c r="J7" s="35">
        <v>3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25" customHeight="1" x14ac:dyDescent="0.25">
      <c r="A8" s="60"/>
      <c r="B8" s="61"/>
      <c r="C8" s="61"/>
      <c r="D8" s="12" t="s">
        <v>16</v>
      </c>
      <c r="E8" s="12" t="s">
        <v>17</v>
      </c>
      <c r="F8" s="35">
        <v>0</v>
      </c>
      <c r="G8" s="35">
        <v>1</v>
      </c>
      <c r="H8" s="35">
        <v>1</v>
      </c>
      <c r="I8" s="35">
        <v>2</v>
      </c>
      <c r="J8" s="35">
        <v>3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25" customHeight="1" x14ac:dyDescent="0.25">
      <c r="A9" s="60"/>
      <c r="B9" s="75">
        <v>6</v>
      </c>
      <c r="C9" s="76" t="s">
        <v>90</v>
      </c>
      <c r="D9" s="12" t="s">
        <v>3</v>
      </c>
      <c r="E9" s="12" t="s">
        <v>4</v>
      </c>
      <c r="F9" s="35">
        <v>0</v>
      </c>
      <c r="G9" s="35">
        <v>1</v>
      </c>
      <c r="H9" s="35">
        <v>2</v>
      </c>
      <c r="I9" s="35">
        <v>3</v>
      </c>
      <c r="J9" s="35">
        <v>3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customHeight="1" x14ac:dyDescent="0.25">
      <c r="A10" s="61"/>
      <c r="B10" s="61"/>
      <c r="C10" s="61"/>
      <c r="D10" s="12" t="s">
        <v>7</v>
      </c>
      <c r="E10" s="12" t="s">
        <v>8</v>
      </c>
      <c r="F10" s="35">
        <v>0</v>
      </c>
      <c r="G10" s="35">
        <v>1</v>
      </c>
      <c r="H10" s="35">
        <v>2</v>
      </c>
      <c r="I10" s="35">
        <v>3</v>
      </c>
      <c r="J10" s="35">
        <v>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25" customHeight="1" x14ac:dyDescent="0.25">
      <c r="A11" s="62" t="s">
        <v>91</v>
      </c>
      <c r="B11" s="77">
        <v>7</v>
      </c>
      <c r="C11" s="74" t="s">
        <v>92</v>
      </c>
      <c r="D11" s="16" t="s">
        <v>3</v>
      </c>
      <c r="E11" s="16" t="s">
        <v>4</v>
      </c>
      <c r="F11" s="35">
        <v>0</v>
      </c>
      <c r="G11" s="35">
        <v>1</v>
      </c>
      <c r="H11" s="35">
        <v>2</v>
      </c>
      <c r="I11" s="35">
        <v>2</v>
      </c>
      <c r="J11" s="35">
        <v>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25" customHeight="1" x14ac:dyDescent="0.25">
      <c r="A12" s="60"/>
      <c r="B12" s="61"/>
      <c r="C12" s="61"/>
      <c r="D12" s="16" t="s">
        <v>19</v>
      </c>
      <c r="E12" s="16" t="s">
        <v>20</v>
      </c>
      <c r="F12" s="35">
        <v>0</v>
      </c>
      <c r="G12" s="35">
        <v>1</v>
      </c>
      <c r="H12" s="35">
        <v>2</v>
      </c>
      <c r="I12" s="35">
        <v>3</v>
      </c>
      <c r="J12" s="35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25" customHeight="1" x14ac:dyDescent="0.25">
      <c r="A13" s="60"/>
      <c r="B13" s="74">
        <v>8</v>
      </c>
      <c r="C13" s="74" t="s">
        <v>93</v>
      </c>
      <c r="D13" s="16" t="s">
        <v>7</v>
      </c>
      <c r="E13" s="16" t="s">
        <v>8</v>
      </c>
      <c r="F13" s="35">
        <v>0</v>
      </c>
      <c r="G13" s="35">
        <v>1</v>
      </c>
      <c r="H13" s="35">
        <v>1</v>
      </c>
      <c r="I13" s="35">
        <v>2</v>
      </c>
      <c r="J13" s="35">
        <v>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customHeight="1" x14ac:dyDescent="0.25">
      <c r="A14" s="60"/>
      <c r="B14" s="61"/>
      <c r="C14" s="61"/>
      <c r="D14" s="16" t="s">
        <v>19</v>
      </c>
      <c r="E14" s="16" t="s">
        <v>20</v>
      </c>
      <c r="F14" s="35">
        <v>0</v>
      </c>
      <c r="G14" s="35">
        <v>1</v>
      </c>
      <c r="H14" s="35">
        <v>1</v>
      </c>
      <c r="I14" s="35">
        <v>2</v>
      </c>
      <c r="J14" s="35">
        <v>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25" customHeight="1" x14ac:dyDescent="0.25">
      <c r="A15" s="60"/>
      <c r="B15" s="74">
        <v>9</v>
      </c>
      <c r="C15" s="74" t="s">
        <v>94</v>
      </c>
      <c r="D15" s="16" t="s">
        <v>3</v>
      </c>
      <c r="E15" s="16" t="s">
        <v>4</v>
      </c>
      <c r="F15" s="35">
        <v>0</v>
      </c>
      <c r="G15" s="35">
        <v>1</v>
      </c>
      <c r="H15" s="35">
        <v>2</v>
      </c>
      <c r="I15" s="35">
        <v>3</v>
      </c>
      <c r="J15" s="35">
        <v>3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 x14ac:dyDescent="0.25">
      <c r="A16" s="60"/>
      <c r="B16" s="61"/>
      <c r="C16" s="61"/>
      <c r="D16" s="16" t="s">
        <v>7</v>
      </c>
      <c r="E16" s="16" t="s">
        <v>8</v>
      </c>
      <c r="F16" s="35">
        <v>0</v>
      </c>
      <c r="G16" s="35">
        <v>1</v>
      </c>
      <c r="H16" s="35">
        <v>2</v>
      </c>
      <c r="I16" s="35">
        <v>2</v>
      </c>
      <c r="J16" s="35">
        <v>3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 x14ac:dyDescent="0.25">
      <c r="A17" s="60"/>
      <c r="B17" s="74">
        <v>10</v>
      </c>
      <c r="C17" s="74" t="s">
        <v>95</v>
      </c>
      <c r="D17" s="16" t="s">
        <v>7</v>
      </c>
      <c r="E17" s="16" t="s">
        <v>8</v>
      </c>
      <c r="F17" s="35">
        <v>0</v>
      </c>
      <c r="G17" s="35">
        <v>1</v>
      </c>
      <c r="H17" s="35">
        <v>1</v>
      </c>
      <c r="I17" s="35">
        <v>2</v>
      </c>
      <c r="J17" s="35">
        <v>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 x14ac:dyDescent="0.25">
      <c r="A18" s="60"/>
      <c r="B18" s="61"/>
      <c r="C18" s="61"/>
      <c r="D18" s="16" t="s">
        <v>30</v>
      </c>
      <c r="E18" s="16" t="s">
        <v>31</v>
      </c>
      <c r="F18" s="35">
        <v>0</v>
      </c>
      <c r="G18" s="35">
        <v>1</v>
      </c>
      <c r="H18" s="35">
        <v>2</v>
      </c>
      <c r="I18" s="35">
        <v>3</v>
      </c>
      <c r="J18" s="35">
        <v>4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25" customHeight="1" x14ac:dyDescent="0.25">
      <c r="A19" s="60"/>
      <c r="B19" s="16">
        <v>11</v>
      </c>
      <c r="C19" s="16" t="s">
        <v>96</v>
      </c>
      <c r="D19" s="16" t="s">
        <v>3</v>
      </c>
      <c r="E19" s="16" t="s">
        <v>4</v>
      </c>
      <c r="F19" s="35">
        <v>0</v>
      </c>
      <c r="G19" s="35">
        <v>1</v>
      </c>
      <c r="H19" s="35">
        <v>2</v>
      </c>
      <c r="I19" s="35">
        <v>3</v>
      </c>
      <c r="J19" s="35">
        <v>3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customHeight="1" x14ac:dyDescent="0.25">
      <c r="A20" s="60"/>
      <c r="B20" s="74">
        <v>12</v>
      </c>
      <c r="C20" s="74" t="s">
        <v>97</v>
      </c>
      <c r="D20" s="16" t="s">
        <v>3</v>
      </c>
      <c r="E20" s="16" t="s">
        <v>4</v>
      </c>
      <c r="F20" s="35">
        <v>0</v>
      </c>
      <c r="G20" s="35">
        <v>1</v>
      </c>
      <c r="H20" s="35">
        <v>2</v>
      </c>
      <c r="I20" s="35">
        <v>3</v>
      </c>
      <c r="J20" s="35">
        <v>3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 x14ac:dyDescent="0.25">
      <c r="A21" s="60"/>
      <c r="B21" s="61"/>
      <c r="C21" s="61"/>
      <c r="D21" s="16" t="s">
        <v>19</v>
      </c>
      <c r="E21" s="16" t="s">
        <v>20</v>
      </c>
      <c r="F21" s="35">
        <v>0</v>
      </c>
      <c r="G21" s="35">
        <v>1</v>
      </c>
      <c r="H21" s="35">
        <v>2</v>
      </c>
      <c r="I21" s="35">
        <v>2</v>
      </c>
      <c r="J21" s="35">
        <v>3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 x14ac:dyDescent="0.25">
      <c r="A22" s="60"/>
      <c r="B22" s="74">
        <v>13</v>
      </c>
      <c r="C22" s="74" t="s">
        <v>98</v>
      </c>
      <c r="D22" s="16" t="s">
        <v>13</v>
      </c>
      <c r="E22" s="16" t="s">
        <v>14</v>
      </c>
      <c r="F22" s="35">
        <v>0</v>
      </c>
      <c r="G22" s="35">
        <v>1</v>
      </c>
      <c r="H22" s="35">
        <v>2</v>
      </c>
      <c r="I22" s="35">
        <v>3</v>
      </c>
      <c r="J22" s="35">
        <v>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 x14ac:dyDescent="0.25">
      <c r="A23" s="61"/>
      <c r="B23" s="61"/>
      <c r="C23" s="61"/>
      <c r="D23" s="16" t="s">
        <v>132</v>
      </c>
      <c r="E23" s="16" t="s">
        <v>133</v>
      </c>
      <c r="F23" s="35">
        <v>0</v>
      </c>
      <c r="G23" s="35">
        <v>1</v>
      </c>
      <c r="H23" s="35">
        <v>2</v>
      </c>
      <c r="I23" s="35">
        <v>3</v>
      </c>
      <c r="J23" s="35">
        <v>3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25">
      <c r="A24" s="63" t="s">
        <v>99</v>
      </c>
      <c r="B24" s="79">
        <v>14</v>
      </c>
      <c r="C24" s="79" t="s">
        <v>100</v>
      </c>
      <c r="D24" s="18" t="s">
        <v>13</v>
      </c>
      <c r="E24" s="18" t="s">
        <v>14</v>
      </c>
      <c r="F24" s="35">
        <v>0</v>
      </c>
      <c r="G24" s="35">
        <v>1</v>
      </c>
      <c r="H24" s="35">
        <v>2</v>
      </c>
      <c r="I24" s="35">
        <v>3</v>
      </c>
      <c r="J24" s="35">
        <v>3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 x14ac:dyDescent="0.25">
      <c r="A25" s="60"/>
      <c r="B25" s="61"/>
      <c r="C25" s="61"/>
      <c r="D25" s="18" t="s">
        <v>132</v>
      </c>
      <c r="E25" s="18" t="s">
        <v>133</v>
      </c>
      <c r="F25" s="35">
        <v>0</v>
      </c>
      <c r="G25" s="35">
        <v>1</v>
      </c>
      <c r="H25" s="35">
        <v>2</v>
      </c>
      <c r="I25" s="35">
        <v>3</v>
      </c>
      <c r="J25" s="35">
        <v>3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25">
      <c r="A26" s="60"/>
      <c r="B26" s="80">
        <v>15</v>
      </c>
      <c r="C26" s="81" t="s">
        <v>101</v>
      </c>
      <c r="D26" s="18" t="s">
        <v>13</v>
      </c>
      <c r="E26" s="18" t="s">
        <v>14</v>
      </c>
      <c r="F26" s="35">
        <v>0</v>
      </c>
      <c r="G26" s="35">
        <v>1</v>
      </c>
      <c r="H26" s="35">
        <v>2</v>
      </c>
      <c r="I26" s="35">
        <v>3</v>
      </c>
      <c r="J26" s="35">
        <v>3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 x14ac:dyDescent="0.25">
      <c r="A27" s="60"/>
      <c r="B27" s="61"/>
      <c r="C27" s="61"/>
      <c r="D27" s="18" t="s">
        <v>132</v>
      </c>
      <c r="E27" s="18" t="s">
        <v>133</v>
      </c>
      <c r="F27" s="35">
        <v>0</v>
      </c>
      <c r="G27" s="35">
        <v>1</v>
      </c>
      <c r="H27" s="35">
        <v>2</v>
      </c>
      <c r="I27" s="35">
        <v>3</v>
      </c>
      <c r="J27" s="35">
        <v>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 x14ac:dyDescent="0.25">
      <c r="A28" s="60"/>
      <c r="B28" s="18">
        <v>16</v>
      </c>
      <c r="C28" s="18" t="s">
        <v>102</v>
      </c>
      <c r="D28" s="18" t="s">
        <v>13</v>
      </c>
      <c r="E28" s="18" t="s">
        <v>14</v>
      </c>
      <c r="F28" s="35">
        <v>0</v>
      </c>
      <c r="G28" s="35">
        <v>1</v>
      </c>
      <c r="H28" s="35">
        <v>2</v>
      </c>
      <c r="I28" s="35">
        <v>3</v>
      </c>
      <c r="J28" s="35">
        <v>4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 x14ac:dyDescent="0.25">
      <c r="A29" s="60"/>
      <c r="B29" s="18">
        <v>17</v>
      </c>
      <c r="C29" s="18" t="s">
        <v>103</v>
      </c>
      <c r="D29" s="18" t="s">
        <v>13</v>
      </c>
      <c r="E29" s="18" t="s">
        <v>14</v>
      </c>
      <c r="F29" s="35">
        <v>0</v>
      </c>
      <c r="G29" s="35">
        <v>1</v>
      </c>
      <c r="H29" s="35">
        <v>2</v>
      </c>
      <c r="I29" s="35">
        <v>3</v>
      </c>
      <c r="J29" s="35">
        <v>4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 x14ac:dyDescent="0.25">
      <c r="A30" s="60"/>
      <c r="B30" s="18">
        <v>18</v>
      </c>
      <c r="C30" s="18" t="s">
        <v>104</v>
      </c>
      <c r="D30" s="18" t="s">
        <v>13</v>
      </c>
      <c r="E30" s="18" t="s">
        <v>14</v>
      </c>
      <c r="F30" s="35">
        <v>0</v>
      </c>
      <c r="G30" s="35">
        <v>1</v>
      </c>
      <c r="H30" s="35">
        <v>2</v>
      </c>
      <c r="I30" s="35">
        <v>3</v>
      </c>
      <c r="J30" s="35">
        <v>4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60"/>
      <c r="B31" s="79">
        <v>19</v>
      </c>
      <c r="C31" s="79" t="s">
        <v>105</v>
      </c>
      <c r="D31" s="18" t="s">
        <v>13</v>
      </c>
      <c r="E31" s="18" t="s">
        <v>14</v>
      </c>
      <c r="F31" s="35">
        <v>0</v>
      </c>
      <c r="G31" s="35">
        <v>1</v>
      </c>
      <c r="H31" s="35">
        <v>2</v>
      </c>
      <c r="I31" s="35">
        <v>3</v>
      </c>
      <c r="J31" s="35">
        <v>3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25">
      <c r="A32" s="61"/>
      <c r="B32" s="61"/>
      <c r="C32" s="61"/>
      <c r="D32" s="18" t="s">
        <v>132</v>
      </c>
      <c r="E32" s="18" t="s">
        <v>133</v>
      </c>
      <c r="F32" s="35">
        <v>0</v>
      </c>
      <c r="G32" s="35">
        <v>1</v>
      </c>
      <c r="H32" s="35">
        <v>2</v>
      </c>
      <c r="I32" s="35">
        <v>3</v>
      </c>
      <c r="J32" s="35">
        <v>3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25">
      <c r="A33" s="64" t="s">
        <v>106</v>
      </c>
      <c r="B33" s="20">
        <v>20</v>
      </c>
      <c r="C33" s="20" t="s">
        <v>107</v>
      </c>
      <c r="D33" s="20" t="s">
        <v>10</v>
      </c>
      <c r="E33" s="20" t="s">
        <v>134</v>
      </c>
      <c r="F33" s="35">
        <v>0</v>
      </c>
      <c r="G33" s="35">
        <v>1</v>
      </c>
      <c r="H33" s="35">
        <v>2</v>
      </c>
      <c r="I33" s="35">
        <v>3</v>
      </c>
      <c r="J33" s="35">
        <v>4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25">
      <c r="A34" s="60"/>
      <c r="B34" s="20">
        <v>21</v>
      </c>
      <c r="C34" s="20" t="s">
        <v>108</v>
      </c>
      <c r="D34" s="20" t="s">
        <v>7</v>
      </c>
      <c r="E34" s="20" t="s">
        <v>8</v>
      </c>
      <c r="F34" s="35">
        <v>0</v>
      </c>
      <c r="G34" s="35">
        <v>1</v>
      </c>
      <c r="H34" s="35">
        <v>2</v>
      </c>
      <c r="I34" s="35">
        <v>2</v>
      </c>
      <c r="J34" s="35">
        <v>3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25">
      <c r="A35" s="60"/>
      <c r="B35" s="82">
        <v>22</v>
      </c>
      <c r="C35" s="82" t="s">
        <v>109</v>
      </c>
      <c r="D35" s="20" t="s">
        <v>3</v>
      </c>
      <c r="E35" s="20" t="s">
        <v>4</v>
      </c>
      <c r="F35" s="35">
        <v>0</v>
      </c>
      <c r="G35" s="35">
        <v>1</v>
      </c>
      <c r="H35" s="35">
        <v>1</v>
      </c>
      <c r="I35" s="35">
        <v>2</v>
      </c>
      <c r="J35" s="35">
        <v>3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25">
      <c r="A36" s="60"/>
      <c r="B36" s="60"/>
      <c r="C36" s="60"/>
      <c r="D36" s="20" t="s">
        <v>10</v>
      </c>
      <c r="E36" s="20" t="s">
        <v>20</v>
      </c>
      <c r="F36" s="35">
        <v>0</v>
      </c>
      <c r="G36" s="35">
        <v>1</v>
      </c>
      <c r="H36" s="35">
        <v>2</v>
      </c>
      <c r="I36" s="35">
        <v>2</v>
      </c>
      <c r="J36" s="35">
        <v>3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25">
      <c r="A37" s="60"/>
      <c r="B37" s="61"/>
      <c r="C37" s="61"/>
      <c r="D37" s="20" t="s">
        <v>30</v>
      </c>
      <c r="E37" s="20" t="s">
        <v>31</v>
      </c>
      <c r="F37" s="35">
        <v>0</v>
      </c>
      <c r="G37" s="35">
        <v>1</v>
      </c>
      <c r="H37" s="35">
        <v>2</v>
      </c>
      <c r="I37" s="35">
        <v>2</v>
      </c>
      <c r="J37" s="35">
        <v>3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25">
      <c r="A38" s="60"/>
      <c r="B38" s="82">
        <v>23</v>
      </c>
      <c r="C38" s="82" t="s">
        <v>110</v>
      </c>
      <c r="D38" s="20" t="s">
        <v>7</v>
      </c>
      <c r="E38" s="20" t="s">
        <v>8</v>
      </c>
      <c r="F38" s="35">
        <v>0</v>
      </c>
      <c r="G38" s="35">
        <v>1</v>
      </c>
      <c r="H38" s="35">
        <v>1</v>
      </c>
      <c r="I38" s="35">
        <v>2</v>
      </c>
      <c r="J38" s="35">
        <v>3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25">
      <c r="A39" s="60"/>
      <c r="B39" s="60"/>
      <c r="C39" s="60"/>
      <c r="D39" s="20" t="s">
        <v>10</v>
      </c>
      <c r="E39" s="20" t="s">
        <v>134</v>
      </c>
      <c r="F39" s="35">
        <v>0</v>
      </c>
      <c r="G39" s="35">
        <v>1</v>
      </c>
      <c r="H39" s="35">
        <v>2</v>
      </c>
      <c r="I39" s="35">
        <v>2</v>
      </c>
      <c r="J39" s="35">
        <v>3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25">
      <c r="A40" s="61"/>
      <c r="B40" s="61"/>
      <c r="C40" s="61"/>
      <c r="D40" s="20" t="s">
        <v>30</v>
      </c>
      <c r="E40" s="20" t="s">
        <v>31</v>
      </c>
      <c r="F40" s="35">
        <v>0</v>
      </c>
      <c r="G40" s="35">
        <v>1</v>
      </c>
      <c r="H40" s="35">
        <v>1</v>
      </c>
      <c r="I40" s="35">
        <v>2</v>
      </c>
      <c r="J40" s="35">
        <v>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25">
      <c r="A41" s="65" t="s">
        <v>111</v>
      </c>
      <c r="B41" s="22">
        <v>24</v>
      </c>
      <c r="C41" s="22" t="s">
        <v>112</v>
      </c>
      <c r="D41" s="22" t="s">
        <v>28</v>
      </c>
      <c r="E41" s="22" t="s">
        <v>29</v>
      </c>
      <c r="F41" s="35">
        <v>0</v>
      </c>
      <c r="G41" s="35">
        <v>1</v>
      </c>
      <c r="H41" s="35">
        <v>2</v>
      </c>
      <c r="I41" s="35">
        <v>3</v>
      </c>
      <c r="J41" s="35">
        <v>4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25">
      <c r="A42" s="60"/>
      <c r="B42" s="22">
        <v>25</v>
      </c>
      <c r="C42" s="22" t="s">
        <v>113</v>
      </c>
      <c r="D42" s="22" t="s">
        <v>22</v>
      </c>
      <c r="E42" s="22" t="s">
        <v>135</v>
      </c>
      <c r="F42" s="35">
        <v>0</v>
      </c>
      <c r="G42" s="35">
        <v>1</v>
      </c>
      <c r="H42" s="35">
        <v>2</v>
      </c>
      <c r="I42" s="35">
        <v>3</v>
      </c>
      <c r="J42" s="35">
        <v>3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25">
      <c r="A43" s="60"/>
      <c r="B43" s="83">
        <v>26</v>
      </c>
      <c r="C43" s="83" t="s">
        <v>114</v>
      </c>
      <c r="D43" s="22" t="s">
        <v>24</v>
      </c>
      <c r="E43" s="22" t="s">
        <v>25</v>
      </c>
      <c r="F43" s="35">
        <v>0</v>
      </c>
      <c r="G43" s="35">
        <v>1</v>
      </c>
      <c r="H43" s="35">
        <v>2</v>
      </c>
      <c r="I43" s="35">
        <v>3</v>
      </c>
      <c r="J43" s="35">
        <v>3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25">
      <c r="A44" s="60"/>
      <c r="B44" s="61"/>
      <c r="C44" s="61"/>
      <c r="D44" s="22" t="s">
        <v>26</v>
      </c>
      <c r="E44" s="22" t="s">
        <v>27</v>
      </c>
      <c r="F44" s="35">
        <v>0</v>
      </c>
      <c r="G44" s="35">
        <v>1</v>
      </c>
      <c r="H44" s="35">
        <v>2</v>
      </c>
      <c r="I44" s="35">
        <v>3</v>
      </c>
      <c r="J44" s="35">
        <v>3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25">
      <c r="A45" s="60"/>
      <c r="B45" s="22">
        <v>27</v>
      </c>
      <c r="C45" s="22" t="s">
        <v>115</v>
      </c>
      <c r="D45" s="22" t="s">
        <v>16</v>
      </c>
      <c r="E45" s="22" t="s">
        <v>17</v>
      </c>
      <c r="F45" s="35">
        <v>0</v>
      </c>
      <c r="G45" s="35">
        <v>1</v>
      </c>
      <c r="H45" s="35">
        <v>2</v>
      </c>
      <c r="I45" s="35">
        <v>3</v>
      </c>
      <c r="J45" s="35">
        <v>3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25">
      <c r="A46" s="61"/>
      <c r="B46" s="22">
        <v>28</v>
      </c>
      <c r="C46" s="22" t="s">
        <v>116</v>
      </c>
      <c r="D46" s="22" t="s">
        <v>30</v>
      </c>
      <c r="E46" s="22" t="s">
        <v>31</v>
      </c>
      <c r="F46" s="35">
        <v>0</v>
      </c>
      <c r="G46" s="35">
        <v>1</v>
      </c>
      <c r="H46" s="35">
        <v>2</v>
      </c>
      <c r="I46" s="35">
        <v>3</v>
      </c>
      <c r="J46" s="35">
        <v>4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BpQ25ybEC9vJJlEpgbU17uczL+So870gDGl6SzxVo0L/Vo/EQAmx0sbbiiwqoY2vVLwWWj4yVK0FX91SJ4GlEQ==" saltValue="6x2afefR9bGB5swi0lZKrA==" spinCount="100000" sheet="1" objects="1" scenarios="1"/>
  <mergeCells count="39">
    <mergeCell ref="B35:B37"/>
    <mergeCell ref="B38:B40"/>
    <mergeCell ref="B43:B44"/>
    <mergeCell ref="C43:C44"/>
    <mergeCell ref="A33:A40"/>
    <mergeCell ref="A41:A46"/>
    <mergeCell ref="C35:C37"/>
    <mergeCell ref="C38:C40"/>
    <mergeCell ref="B1:B2"/>
    <mergeCell ref="C1:C2"/>
    <mergeCell ref="A24:A32"/>
    <mergeCell ref="B24:B25"/>
    <mergeCell ref="B26:B27"/>
    <mergeCell ref="B31:B32"/>
    <mergeCell ref="C31:C32"/>
    <mergeCell ref="C24:C25"/>
    <mergeCell ref="C26:C27"/>
    <mergeCell ref="B17:B18"/>
    <mergeCell ref="C17:C18"/>
    <mergeCell ref="B20:B21"/>
    <mergeCell ref="C20:C21"/>
    <mergeCell ref="B22:B23"/>
    <mergeCell ref="C22:C23"/>
    <mergeCell ref="D1:D2"/>
    <mergeCell ref="E1:E2"/>
    <mergeCell ref="F1:J1"/>
    <mergeCell ref="A3:A10"/>
    <mergeCell ref="B15:B16"/>
    <mergeCell ref="C15:C16"/>
    <mergeCell ref="B9:B10"/>
    <mergeCell ref="C9:C10"/>
    <mergeCell ref="A11:A23"/>
    <mergeCell ref="B11:B12"/>
    <mergeCell ref="C11:C12"/>
    <mergeCell ref="B13:B14"/>
    <mergeCell ref="C13:C14"/>
    <mergeCell ref="B7:B8"/>
    <mergeCell ref="C7:C8"/>
    <mergeCell ref="A1:A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B1:H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7.5703125" customWidth="1"/>
    <col min="3" max="3" width="6.42578125" customWidth="1"/>
    <col min="4" max="4" width="39.42578125" customWidth="1"/>
    <col min="5" max="5" width="13.42578125" customWidth="1"/>
    <col min="6" max="6" width="13.140625" customWidth="1"/>
    <col min="7" max="7" width="13.42578125" customWidth="1"/>
    <col min="8" max="8" width="8.5703125" customWidth="1"/>
    <col min="9" max="26" width="8.7109375" customWidth="1"/>
  </cols>
  <sheetData>
    <row r="1" spans="2:8" ht="14.25" customHeight="1" x14ac:dyDescent="0.25"/>
    <row r="2" spans="2:8" ht="14.25" customHeight="1" x14ac:dyDescent="0.25">
      <c r="E2" s="36" t="s">
        <v>136</v>
      </c>
      <c r="F2" s="36" t="s">
        <v>137</v>
      </c>
      <c r="G2" s="36" t="s">
        <v>138</v>
      </c>
      <c r="H2" s="36" t="s">
        <v>139</v>
      </c>
    </row>
    <row r="3" spans="2:8" ht="14.25" customHeight="1" x14ac:dyDescent="0.25">
      <c r="B3" s="59" t="s">
        <v>84</v>
      </c>
      <c r="C3" s="12">
        <v>1</v>
      </c>
      <c r="D3" s="13" t="s">
        <v>85</v>
      </c>
      <c r="E3" s="37">
        <f>MAX('Staff Skill Levels'!E4:'Staff Skill Levels'!BB4)</f>
        <v>0</v>
      </c>
      <c r="F3" s="28">
        <f>COUNT('Staff Skill Levels'!E4:BB4)</f>
        <v>0</v>
      </c>
      <c r="G3" s="28">
        <f>SUM('Staff Skill Levels'!E4:BB4)</f>
        <v>0</v>
      </c>
      <c r="H3" s="28" t="str">
        <f t="shared" ref="H3:H30" si="0">IF(F3&gt;0,G3/F3,"N/A")</f>
        <v>N/A</v>
      </c>
    </row>
    <row r="4" spans="2:8" ht="14.25" customHeight="1" x14ac:dyDescent="0.25">
      <c r="B4" s="60"/>
      <c r="C4" s="12">
        <v>2</v>
      </c>
      <c r="D4" s="13" t="s">
        <v>86</v>
      </c>
      <c r="E4" s="37">
        <f>MAX('Staff Skill Levels'!E5:'Staff Skill Levels'!BB5)</f>
        <v>0</v>
      </c>
      <c r="F4" s="28">
        <f>COUNT('Staff Skill Levels'!E5:BB5)</f>
        <v>0</v>
      </c>
      <c r="G4" s="28">
        <f>SUM('Staff Skill Levels'!E5:BB5)</f>
        <v>0</v>
      </c>
      <c r="H4" s="28" t="str">
        <f t="shared" si="0"/>
        <v>N/A</v>
      </c>
    </row>
    <row r="5" spans="2:8" ht="14.25" customHeight="1" x14ac:dyDescent="0.25">
      <c r="B5" s="60"/>
      <c r="C5" s="12">
        <v>3</v>
      </c>
      <c r="D5" s="13" t="s">
        <v>87</v>
      </c>
      <c r="E5" s="37">
        <f>MAX('Staff Skill Levels'!E6:'Staff Skill Levels'!BB6)</f>
        <v>0</v>
      </c>
      <c r="F5" s="28">
        <f>COUNT('Staff Skill Levels'!E6:BB6)</f>
        <v>0</v>
      </c>
      <c r="G5" s="28">
        <f>SUM('Staff Skill Levels'!E6:BB6)</f>
        <v>0</v>
      </c>
      <c r="H5" s="28" t="str">
        <f t="shared" si="0"/>
        <v>N/A</v>
      </c>
    </row>
    <row r="6" spans="2:8" ht="14.25" customHeight="1" x14ac:dyDescent="0.25">
      <c r="B6" s="60"/>
      <c r="C6" s="12">
        <v>4</v>
      </c>
      <c r="D6" s="13" t="s">
        <v>88</v>
      </c>
      <c r="E6" s="37">
        <f>MAX('Staff Skill Levels'!E7:'Staff Skill Levels'!BB7)</f>
        <v>0</v>
      </c>
      <c r="F6" s="28">
        <f>COUNT('Staff Skill Levels'!E7:BB7)</f>
        <v>0</v>
      </c>
      <c r="G6" s="28">
        <f>SUM('Staff Skill Levels'!E7:BB7)</f>
        <v>0</v>
      </c>
      <c r="H6" s="28" t="str">
        <f t="shared" si="0"/>
        <v>N/A</v>
      </c>
    </row>
    <row r="7" spans="2:8" ht="14.25" customHeight="1" x14ac:dyDescent="0.25">
      <c r="B7" s="60"/>
      <c r="C7" s="12">
        <v>5</v>
      </c>
      <c r="D7" s="13" t="s">
        <v>89</v>
      </c>
      <c r="E7" s="37">
        <f>MAX('Staff Skill Levels'!E8:'Staff Skill Levels'!BB8)</f>
        <v>0</v>
      </c>
      <c r="F7" s="28">
        <f>COUNT('Staff Skill Levels'!E8:BB8)</f>
        <v>0</v>
      </c>
      <c r="G7" s="28">
        <f>SUM('Staff Skill Levels'!E8:BB8)</f>
        <v>0</v>
      </c>
      <c r="H7" s="28" t="str">
        <f t="shared" si="0"/>
        <v>N/A</v>
      </c>
    </row>
    <row r="8" spans="2:8" ht="14.25" customHeight="1" x14ac:dyDescent="0.25">
      <c r="B8" s="61"/>
      <c r="C8" s="12">
        <v>6</v>
      </c>
      <c r="D8" s="13" t="s">
        <v>90</v>
      </c>
      <c r="E8" s="37">
        <f>MAX('Staff Skill Levels'!E9:'Staff Skill Levels'!BB9)</f>
        <v>0</v>
      </c>
      <c r="F8" s="28">
        <f>COUNT('Staff Skill Levels'!E9:BB9)</f>
        <v>0</v>
      </c>
      <c r="G8" s="28">
        <f>SUM('Staff Skill Levels'!E9:BB9)</f>
        <v>0</v>
      </c>
      <c r="H8" s="28" t="str">
        <f t="shared" si="0"/>
        <v>N/A</v>
      </c>
    </row>
    <row r="9" spans="2:8" ht="14.25" customHeight="1" x14ac:dyDescent="0.25">
      <c r="B9" s="62" t="s">
        <v>91</v>
      </c>
      <c r="C9" s="16">
        <v>7</v>
      </c>
      <c r="D9" s="17" t="s">
        <v>92</v>
      </c>
      <c r="E9" s="37">
        <f>MAX('Staff Skill Levels'!E10:'Staff Skill Levels'!BB10)</f>
        <v>0</v>
      </c>
      <c r="F9" s="28">
        <f>COUNT('Staff Skill Levels'!E10:BB10)</f>
        <v>0</v>
      </c>
      <c r="G9" s="28">
        <f>SUM('Staff Skill Levels'!E10:BB10)</f>
        <v>0</v>
      </c>
      <c r="H9" s="28" t="str">
        <f t="shared" si="0"/>
        <v>N/A</v>
      </c>
    </row>
    <row r="10" spans="2:8" ht="14.25" customHeight="1" x14ac:dyDescent="0.25">
      <c r="B10" s="60"/>
      <c r="C10" s="16">
        <v>8</v>
      </c>
      <c r="D10" s="17" t="s">
        <v>93</v>
      </c>
      <c r="E10" s="37">
        <f>MAX('Staff Skill Levels'!E11:'Staff Skill Levels'!BB11)</f>
        <v>0</v>
      </c>
      <c r="F10" s="28">
        <f>COUNT('Staff Skill Levels'!E11:BB11)</f>
        <v>0</v>
      </c>
      <c r="G10" s="28">
        <f>SUM('Staff Skill Levels'!E11:BB11)</f>
        <v>0</v>
      </c>
      <c r="H10" s="28" t="str">
        <f t="shared" si="0"/>
        <v>N/A</v>
      </c>
    </row>
    <row r="11" spans="2:8" ht="14.25" customHeight="1" x14ac:dyDescent="0.25">
      <c r="B11" s="60"/>
      <c r="C11" s="16">
        <v>9</v>
      </c>
      <c r="D11" s="17" t="s">
        <v>94</v>
      </c>
      <c r="E11" s="37">
        <f>MAX('Staff Skill Levels'!E12:'Staff Skill Levels'!BB12)</f>
        <v>0</v>
      </c>
      <c r="F11" s="28">
        <f>COUNT('Staff Skill Levels'!E12:BB12)</f>
        <v>0</v>
      </c>
      <c r="G11" s="28">
        <f>SUM('Staff Skill Levels'!E12:BB12)</f>
        <v>0</v>
      </c>
      <c r="H11" s="28" t="str">
        <f t="shared" si="0"/>
        <v>N/A</v>
      </c>
    </row>
    <row r="12" spans="2:8" ht="14.25" customHeight="1" x14ac:dyDescent="0.25">
      <c r="B12" s="60"/>
      <c r="C12" s="16">
        <v>10</v>
      </c>
      <c r="D12" s="17" t="s">
        <v>95</v>
      </c>
      <c r="E12" s="37">
        <f>MAX('Staff Skill Levels'!E13:'Staff Skill Levels'!BB13)</f>
        <v>0</v>
      </c>
      <c r="F12" s="28">
        <f>COUNT('Staff Skill Levels'!E13:BB13)</f>
        <v>0</v>
      </c>
      <c r="G12" s="28">
        <f>SUM('Staff Skill Levels'!E13:BB13)</f>
        <v>0</v>
      </c>
      <c r="H12" s="28" t="str">
        <f t="shared" si="0"/>
        <v>N/A</v>
      </c>
    </row>
    <row r="13" spans="2:8" ht="14.25" customHeight="1" x14ac:dyDescent="0.25">
      <c r="B13" s="60"/>
      <c r="C13" s="16">
        <v>11</v>
      </c>
      <c r="D13" s="17" t="s">
        <v>96</v>
      </c>
      <c r="E13" s="37">
        <f>MAX('Staff Skill Levels'!E14:'Staff Skill Levels'!BB14)</f>
        <v>0</v>
      </c>
      <c r="F13" s="28">
        <f>COUNT('Staff Skill Levels'!E14:BB14)</f>
        <v>0</v>
      </c>
      <c r="G13" s="28">
        <f>SUM('Staff Skill Levels'!E14:BB14)</f>
        <v>0</v>
      </c>
      <c r="H13" s="28" t="str">
        <f t="shared" si="0"/>
        <v>N/A</v>
      </c>
    </row>
    <row r="14" spans="2:8" ht="14.25" customHeight="1" x14ac:dyDescent="0.25">
      <c r="B14" s="60"/>
      <c r="C14" s="16">
        <v>12</v>
      </c>
      <c r="D14" s="17" t="s">
        <v>97</v>
      </c>
      <c r="E14" s="37">
        <f>MAX('Staff Skill Levels'!E15:'Staff Skill Levels'!BB15)</f>
        <v>0</v>
      </c>
      <c r="F14" s="28">
        <f>COUNT('Staff Skill Levels'!E15:BB15)</f>
        <v>0</v>
      </c>
      <c r="G14" s="28">
        <f>SUM('Staff Skill Levels'!E15:BB15)</f>
        <v>0</v>
      </c>
      <c r="H14" s="28" t="str">
        <f t="shared" si="0"/>
        <v>N/A</v>
      </c>
    </row>
    <row r="15" spans="2:8" ht="14.25" customHeight="1" x14ac:dyDescent="0.25">
      <c r="B15" s="61"/>
      <c r="C15" s="16">
        <v>13</v>
      </c>
      <c r="D15" s="17" t="s">
        <v>98</v>
      </c>
      <c r="E15" s="37">
        <f>MAX('Staff Skill Levels'!E16:'Staff Skill Levels'!BB16)</f>
        <v>0</v>
      </c>
      <c r="F15" s="28">
        <f>COUNT('Staff Skill Levels'!E16:BB16)</f>
        <v>0</v>
      </c>
      <c r="G15" s="28">
        <f>SUM('Staff Skill Levels'!E16:BB16)</f>
        <v>0</v>
      </c>
      <c r="H15" s="28" t="str">
        <f t="shared" si="0"/>
        <v>N/A</v>
      </c>
    </row>
    <row r="16" spans="2:8" ht="14.25" customHeight="1" x14ac:dyDescent="0.25">
      <c r="B16" s="63" t="s">
        <v>99</v>
      </c>
      <c r="C16" s="18">
        <v>14</v>
      </c>
      <c r="D16" s="19" t="s">
        <v>100</v>
      </c>
      <c r="E16" s="37">
        <f>MAX('Staff Skill Levels'!E17:'Staff Skill Levels'!BB17)</f>
        <v>0</v>
      </c>
      <c r="F16" s="28">
        <f>COUNT('Staff Skill Levels'!E17:BB17)</f>
        <v>0</v>
      </c>
      <c r="G16" s="28">
        <f>SUM('Staff Skill Levels'!E17:BB17)</f>
        <v>0</v>
      </c>
      <c r="H16" s="28" t="str">
        <f t="shared" si="0"/>
        <v>N/A</v>
      </c>
    </row>
    <row r="17" spans="2:8" ht="14.25" customHeight="1" x14ac:dyDescent="0.25">
      <c r="B17" s="60"/>
      <c r="C17" s="18">
        <v>15</v>
      </c>
      <c r="D17" s="19" t="s">
        <v>101</v>
      </c>
      <c r="E17" s="37">
        <f>MAX('Staff Skill Levels'!E18:'Staff Skill Levels'!BB18)</f>
        <v>0</v>
      </c>
      <c r="F17" s="28">
        <f>COUNT('Staff Skill Levels'!E18:BB18)</f>
        <v>0</v>
      </c>
      <c r="G17" s="28">
        <f>SUM('Staff Skill Levels'!E18:BB18)</f>
        <v>0</v>
      </c>
      <c r="H17" s="28" t="str">
        <f t="shared" si="0"/>
        <v>N/A</v>
      </c>
    </row>
    <row r="18" spans="2:8" ht="14.25" customHeight="1" x14ac:dyDescent="0.25">
      <c r="B18" s="60"/>
      <c r="C18" s="18">
        <v>15</v>
      </c>
      <c r="D18" s="19" t="s">
        <v>102</v>
      </c>
      <c r="E18" s="37">
        <f>MAX('Staff Skill Levels'!E19:'Staff Skill Levels'!BB19)</f>
        <v>0</v>
      </c>
      <c r="F18" s="28">
        <f>COUNT('Staff Skill Levels'!E19:BB19)</f>
        <v>0</v>
      </c>
      <c r="G18" s="28">
        <f>SUM('Staff Skill Levels'!E19:BB19)</f>
        <v>0</v>
      </c>
      <c r="H18" s="28" t="str">
        <f t="shared" si="0"/>
        <v>N/A</v>
      </c>
    </row>
    <row r="19" spans="2:8" ht="14.25" customHeight="1" x14ac:dyDescent="0.25">
      <c r="B19" s="60"/>
      <c r="C19" s="18">
        <v>16</v>
      </c>
      <c r="D19" s="19" t="s">
        <v>103</v>
      </c>
      <c r="E19" s="37">
        <f>MAX('Staff Skill Levels'!E20:'Staff Skill Levels'!BB20)</f>
        <v>0</v>
      </c>
      <c r="F19" s="28">
        <f>COUNT('Staff Skill Levels'!E20:BB20)</f>
        <v>0</v>
      </c>
      <c r="G19" s="28">
        <f>SUM('Staff Skill Levels'!E20:BB20)</f>
        <v>0</v>
      </c>
      <c r="H19" s="28" t="str">
        <f t="shared" si="0"/>
        <v>N/A</v>
      </c>
    </row>
    <row r="20" spans="2:8" ht="14.25" customHeight="1" x14ac:dyDescent="0.25">
      <c r="B20" s="60"/>
      <c r="C20" s="18">
        <v>17</v>
      </c>
      <c r="D20" s="19" t="s">
        <v>104</v>
      </c>
      <c r="E20" s="37">
        <f>MAX('Staff Skill Levels'!E21:'Staff Skill Levels'!BB21)</f>
        <v>0</v>
      </c>
      <c r="F20" s="28">
        <f>COUNT('Staff Skill Levels'!E21:BB21)</f>
        <v>0</v>
      </c>
      <c r="G20" s="28">
        <f>SUM('Staff Skill Levels'!E21:BB21)</f>
        <v>0</v>
      </c>
      <c r="H20" s="28" t="str">
        <f t="shared" si="0"/>
        <v>N/A</v>
      </c>
    </row>
    <row r="21" spans="2:8" ht="14.25" customHeight="1" x14ac:dyDescent="0.25">
      <c r="B21" s="61"/>
      <c r="C21" s="18">
        <v>18</v>
      </c>
      <c r="D21" s="19" t="s">
        <v>105</v>
      </c>
      <c r="E21" s="37">
        <f>MAX('Staff Skill Levels'!E22:'Staff Skill Levels'!BB22)</f>
        <v>0</v>
      </c>
      <c r="F21" s="28">
        <f>COUNT('Staff Skill Levels'!E22:BB22)</f>
        <v>0</v>
      </c>
      <c r="G21" s="28">
        <f>SUM('Staff Skill Levels'!E22:BB22)</f>
        <v>0</v>
      </c>
      <c r="H21" s="28" t="str">
        <f t="shared" si="0"/>
        <v>N/A</v>
      </c>
    </row>
    <row r="22" spans="2:8" ht="14.25" customHeight="1" x14ac:dyDescent="0.25">
      <c r="B22" s="64" t="s">
        <v>106</v>
      </c>
      <c r="C22" s="20">
        <v>19</v>
      </c>
      <c r="D22" s="21" t="s">
        <v>107</v>
      </c>
      <c r="E22" s="37">
        <f>MAX('Staff Skill Levels'!E23:'Staff Skill Levels'!BB23)</f>
        <v>0</v>
      </c>
      <c r="F22" s="28">
        <f>COUNT('Staff Skill Levels'!E23:BB23)</f>
        <v>0</v>
      </c>
      <c r="G22" s="28">
        <f>SUM('Staff Skill Levels'!E23:BB23)</f>
        <v>0</v>
      </c>
      <c r="H22" s="28" t="str">
        <f t="shared" si="0"/>
        <v>N/A</v>
      </c>
    </row>
    <row r="23" spans="2:8" ht="14.25" customHeight="1" x14ac:dyDescent="0.25">
      <c r="B23" s="60"/>
      <c r="C23" s="20">
        <v>20</v>
      </c>
      <c r="D23" s="21" t="s">
        <v>108</v>
      </c>
      <c r="E23" s="37">
        <f>MAX('Staff Skill Levels'!E24:'Staff Skill Levels'!BB24)</f>
        <v>0</v>
      </c>
      <c r="F23" s="28">
        <f>COUNT('Staff Skill Levels'!E24:BB24)</f>
        <v>0</v>
      </c>
      <c r="G23" s="28">
        <f>SUM('Staff Skill Levels'!E24:BB24)</f>
        <v>0</v>
      </c>
      <c r="H23" s="28" t="str">
        <f t="shared" si="0"/>
        <v>N/A</v>
      </c>
    </row>
    <row r="24" spans="2:8" ht="14.25" customHeight="1" x14ac:dyDescent="0.25">
      <c r="B24" s="60"/>
      <c r="C24" s="20">
        <v>21</v>
      </c>
      <c r="D24" s="21" t="s">
        <v>109</v>
      </c>
      <c r="E24" s="37">
        <f>MAX('Staff Skill Levels'!E25:'Staff Skill Levels'!BB25)</f>
        <v>0</v>
      </c>
      <c r="F24" s="28">
        <f>COUNT('Staff Skill Levels'!E25:BB25)</f>
        <v>0</v>
      </c>
      <c r="G24" s="28">
        <f>SUM('Staff Skill Levels'!E25:BB25)</f>
        <v>0</v>
      </c>
      <c r="H24" s="28" t="str">
        <f t="shared" si="0"/>
        <v>N/A</v>
      </c>
    </row>
    <row r="25" spans="2:8" ht="14.25" customHeight="1" x14ac:dyDescent="0.25">
      <c r="B25" s="61"/>
      <c r="C25" s="20">
        <v>22</v>
      </c>
      <c r="D25" s="21" t="s">
        <v>110</v>
      </c>
      <c r="E25" s="37">
        <f>MAX('Staff Skill Levels'!E26:'Staff Skill Levels'!BB26)</f>
        <v>0</v>
      </c>
      <c r="F25" s="28">
        <f>COUNT('Staff Skill Levels'!E26:BB26)</f>
        <v>0</v>
      </c>
      <c r="G25" s="28">
        <f>SUM('Staff Skill Levels'!E26:BB26)</f>
        <v>0</v>
      </c>
      <c r="H25" s="28" t="str">
        <f t="shared" si="0"/>
        <v>N/A</v>
      </c>
    </row>
    <row r="26" spans="2:8" ht="14.25" customHeight="1" x14ac:dyDescent="0.25">
      <c r="B26" s="65" t="s">
        <v>111</v>
      </c>
      <c r="C26" s="22">
        <v>23</v>
      </c>
      <c r="D26" s="23" t="s">
        <v>112</v>
      </c>
      <c r="E26" s="37">
        <f>MAX('Staff Skill Levels'!E27:'Staff Skill Levels'!BB27)</f>
        <v>0</v>
      </c>
      <c r="F26" s="28">
        <f>COUNT('Staff Skill Levels'!E27:BB27)</f>
        <v>0</v>
      </c>
      <c r="G26" s="28">
        <f>SUM('Staff Skill Levels'!E27:BB27)</f>
        <v>0</v>
      </c>
      <c r="H26" s="28" t="str">
        <f t="shared" si="0"/>
        <v>N/A</v>
      </c>
    </row>
    <row r="27" spans="2:8" ht="14.25" customHeight="1" x14ac:dyDescent="0.25">
      <c r="B27" s="60"/>
      <c r="C27" s="22">
        <v>24</v>
      </c>
      <c r="D27" s="23" t="s">
        <v>113</v>
      </c>
      <c r="E27" s="37">
        <f>MAX('Staff Skill Levels'!E28:'Staff Skill Levels'!BB28)</f>
        <v>0</v>
      </c>
      <c r="F27" s="28">
        <f>COUNT('Staff Skill Levels'!E28:BB28)</f>
        <v>0</v>
      </c>
      <c r="G27" s="28">
        <f>SUM('Staff Skill Levels'!E28:BB28)</f>
        <v>0</v>
      </c>
      <c r="H27" s="28" t="str">
        <f t="shared" si="0"/>
        <v>N/A</v>
      </c>
    </row>
    <row r="28" spans="2:8" ht="14.25" customHeight="1" x14ac:dyDescent="0.25">
      <c r="B28" s="60"/>
      <c r="C28" s="22">
        <v>25</v>
      </c>
      <c r="D28" s="23" t="s">
        <v>114</v>
      </c>
      <c r="E28" s="37">
        <f>MAX('Staff Skill Levels'!E29:'Staff Skill Levels'!BB29)</f>
        <v>0</v>
      </c>
      <c r="F28" s="28">
        <f>COUNT('Staff Skill Levels'!E29:BB29)</f>
        <v>0</v>
      </c>
      <c r="G28" s="28">
        <f>SUM('Staff Skill Levels'!E29:BB29)</f>
        <v>0</v>
      </c>
      <c r="H28" s="28" t="str">
        <f t="shared" si="0"/>
        <v>N/A</v>
      </c>
    </row>
    <row r="29" spans="2:8" ht="14.25" customHeight="1" x14ac:dyDescent="0.25">
      <c r="B29" s="60"/>
      <c r="C29" s="38">
        <v>26</v>
      </c>
      <c r="D29" s="24" t="s">
        <v>115</v>
      </c>
      <c r="E29" s="37">
        <f>MAX('Staff Skill Levels'!E30:'Staff Skill Levels'!BB30)</f>
        <v>0</v>
      </c>
      <c r="F29" s="28">
        <f>COUNT('Staff Skill Levels'!E30:BB30)</f>
        <v>0</v>
      </c>
      <c r="G29" s="28">
        <f>SUM('Staff Skill Levels'!E30:BB30)</f>
        <v>0</v>
      </c>
      <c r="H29" s="28" t="str">
        <f t="shared" si="0"/>
        <v>N/A</v>
      </c>
    </row>
    <row r="30" spans="2:8" ht="14.25" customHeight="1" x14ac:dyDescent="0.25">
      <c r="B30" s="61"/>
      <c r="C30" s="39">
        <v>27</v>
      </c>
      <c r="D30" s="23" t="s">
        <v>116</v>
      </c>
      <c r="E30" s="37">
        <f>MAX('Staff Skill Levels'!E31:'Staff Skill Levels'!BB31)</f>
        <v>0</v>
      </c>
      <c r="F30" s="28">
        <f>COUNT('Staff Skill Levels'!E31:BB31)</f>
        <v>0</v>
      </c>
      <c r="G30" s="28">
        <f>SUM('Staff Skill Levels'!E31:BB31)</f>
        <v>0</v>
      </c>
      <c r="H30" s="28" t="str">
        <f t="shared" si="0"/>
        <v>N/A</v>
      </c>
    </row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heetProtection algorithmName="SHA-512" hashValue="zGiJXUL4TOmcoLBT9guaQUPsyXstRXTN9ZGMxqTqqRLUrlPMNiFtSonev9sR9L7Stb6Ypx4SyJezNgFbX8Czsg==" saltValue="CB/ONOiLQUVOhLQli+/bqQ==" spinCount="100000" sheet="1" objects="1" scenarios="1"/>
  <mergeCells count="5">
    <mergeCell ref="B3:B8"/>
    <mergeCell ref="B9:B15"/>
    <mergeCell ref="B16:B21"/>
    <mergeCell ref="B22:B25"/>
    <mergeCell ref="B26:B30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Z1000"/>
  <sheetViews>
    <sheetView workbookViewId="0">
      <selection activeCell="F27" sqref="F27"/>
    </sheetView>
  </sheetViews>
  <sheetFormatPr defaultColWidth="14.42578125" defaultRowHeight="15" customHeight="1" x14ac:dyDescent="0.25"/>
  <cols>
    <col min="1" max="1" width="20.42578125" customWidth="1"/>
    <col min="2" max="2" width="4.140625" customWidth="1"/>
    <col min="3" max="3" width="35.42578125" customWidth="1"/>
    <col min="4" max="4" width="4.42578125" customWidth="1"/>
    <col min="5" max="5" width="35.42578125" customWidth="1"/>
    <col min="6" max="8" width="14.42578125" customWidth="1"/>
    <col min="9" max="9" width="15.5703125" customWidth="1"/>
    <col min="10" max="11" width="14.42578125" customWidth="1"/>
    <col min="12" max="26" width="9.140625" customWidth="1"/>
  </cols>
  <sheetData>
    <row r="1" spans="1:26" ht="15" customHeight="1" x14ac:dyDescent="0.25">
      <c r="A1" s="71" t="s">
        <v>128</v>
      </c>
      <c r="B1" s="71" t="s">
        <v>129</v>
      </c>
      <c r="C1" s="71" t="s">
        <v>130</v>
      </c>
      <c r="D1" s="71"/>
      <c r="E1" s="71" t="s">
        <v>0</v>
      </c>
      <c r="F1" s="72" t="s">
        <v>131</v>
      </c>
      <c r="G1" s="73"/>
      <c r="H1" s="73"/>
      <c r="I1" s="67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customHeight="1" x14ac:dyDescent="0.25">
      <c r="A2" s="61"/>
      <c r="B2" s="61"/>
      <c r="C2" s="61"/>
      <c r="D2" s="61"/>
      <c r="E2" s="61"/>
      <c r="F2" s="33" t="s">
        <v>140</v>
      </c>
      <c r="G2" s="33" t="s">
        <v>141</v>
      </c>
      <c r="H2" s="33" t="s">
        <v>142</v>
      </c>
      <c r="I2" s="33" t="s">
        <v>143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4.25" customHeight="1" x14ac:dyDescent="0.25">
      <c r="A3" s="59" t="s">
        <v>84</v>
      </c>
      <c r="B3" s="12">
        <v>1</v>
      </c>
      <c r="C3" s="12" t="s">
        <v>85</v>
      </c>
      <c r="D3" s="12" t="s">
        <v>7</v>
      </c>
      <c r="E3" s="34" t="s">
        <v>8</v>
      </c>
      <c r="F3" s="35">
        <f>'RAM Scores'!D4</f>
        <v>0</v>
      </c>
      <c r="G3" s="35">
        <f>IF(F3=4,SkillLevelsForRAM!J3,IF(F3=3,SkillLevelsForRAM!I3,IF(F3=2,SkillLevelsForRAM!H3,IF(F3=1,SkillLevelsForRAM!G3,IF(F3=0,SkillLevelsForRAM!F3,"")))))</f>
        <v>0</v>
      </c>
      <c r="H3" s="35">
        <f>'RAM Scores'!E4</f>
        <v>0</v>
      </c>
      <c r="I3" s="35">
        <f>IF(H3=4,SkillLevelsForRAM!J3,IF(H3=3,SkillLevelsForRAM!I3,IF(H3=2,SkillLevelsForRAM!H3,IF(H3=1,SkillLevelsForRAM!G3,IF(H3=0,SkillLevelsForRAM!F3,"")))))</f>
        <v>0</v>
      </c>
      <c r="J3" s="7"/>
      <c r="K3" s="7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5.75" customHeight="1" x14ac:dyDescent="0.25">
      <c r="A4" s="60"/>
      <c r="B4" s="12">
        <v>2</v>
      </c>
      <c r="C4" s="12" t="s">
        <v>86</v>
      </c>
      <c r="D4" s="12" t="s">
        <v>3</v>
      </c>
      <c r="E4" s="34" t="s">
        <v>4</v>
      </c>
      <c r="F4" s="35">
        <f>'RAM Scores'!D3</f>
        <v>0</v>
      </c>
      <c r="G4" s="35">
        <f>IF(F4=4,SkillLevelsForRAM!J4,IF(F4=3,SkillLevelsForRAM!I4,IF(F4=2,SkillLevelsForRAM!H4,IF(F4=1,SkillLevelsForRAM!G4,IF(F4=0,SkillLevelsForRAM!F4,"")))))</f>
        <v>0</v>
      </c>
      <c r="H4" s="35">
        <f>'RAM Scores'!E3</f>
        <v>0</v>
      </c>
      <c r="I4" s="35">
        <f>IF(H4=4,SkillLevelsForRAM!J4,IF(H4=3,SkillLevelsForRAM!I4,IF(H4=2,SkillLevelsForRAM!H4,IF(H4=1,SkillLevelsForRAM!G4,IF(H4=0,SkillLevelsForRAM!F4,"")))))</f>
        <v>0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 x14ac:dyDescent="0.25">
      <c r="A5" s="60"/>
      <c r="B5" s="12">
        <v>3</v>
      </c>
      <c r="C5" s="12" t="s">
        <v>87</v>
      </c>
      <c r="D5" s="12" t="s">
        <v>3</v>
      </c>
      <c r="E5" s="12" t="s">
        <v>4</v>
      </c>
      <c r="F5" s="35">
        <f>'RAM Scores'!D3</f>
        <v>0</v>
      </c>
      <c r="G5" s="35">
        <f>IF(F5=4,SkillLevelsForRAM!J5,IF(F5=3,SkillLevelsForRAM!I5,IF(F5=2,SkillLevelsForRAM!H5,IF(F5=1,SkillLevelsForRAM!G5,IF(F5=0,SkillLevelsForRAM!F5,"")))))</f>
        <v>0</v>
      </c>
      <c r="H5" s="35">
        <f>'RAM Scores'!E3</f>
        <v>0</v>
      </c>
      <c r="I5" s="35">
        <f>IF(H5=4,SkillLevelsForRAM!J5,IF(H5=3,SkillLevelsForRAM!I5,IF(H5=2,SkillLevelsForRAM!H5,IF(H5=1,SkillLevelsForRAM!G5,IF(H5=0,SkillLevelsForRAM!F5,"")))))</f>
        <v>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 x14ac:dyDescent="0.25">
      <c r="A6" s="60"/>
      <c r="B6" s="12">
        <v>4</v>
      </c>
      <c r="C6" s="12" t="s">
        <v>88</v>
      </c>
      <c r="D6" s="12" t="s">
        <v>3</v>
      </c>
      <c r="E6" s="12" t="s">
        <v>4</v>
      </c>
      <c r="F6" s="35">
        <f>'RAM Scores'!D3</f>
        <v>0</v>
      </c>
      <c r="G6" s="35">
        <f>IF(F6=4,SkillLevelsForRAM!J6,IF(F6=3,SkillLevelsForRAM!I6,IF(F6=2,SkillLevelsForRAM!H6,IF(F6=1,SkillLevelsForRAM!G6,IF(F6=0,SkillLevelsForRAM!F6,"")))))</f>
        <v>0</v>
      </c>
      <c r="H6" s="35">
        <f>'RAM Scores'!E3</f>
        <v>0</v>
      </c>
      <c r="I6" s="35">
        <f>IF(H6=4,SkillLevelsForRAM!J6,IF(H6=3,SkillLevelsForRAM!I6,IF(H6=2,SkillLevelsForRAM!H6,IF(H6=1,SkillLevelsForRAM!G6,IF(H6=0,SkillLevelsForRAM!F6,"")))))</f>
        <v>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 x14ac:dyDescent="0.25">
      <c r="A7" s="60"/>
      <c r="B7" s="78">
        <v>5</v>
      </c>
      <c r="C7" s="76" t="s">
        <v>89</v>
      </c>
      <c r="D7" s="12" t="s">
        <v>7</v>
      </c>
      <c r="E7" s="12" t="s">
        <v>8</v>
      </c>
      <c r="F7" s="35">
        <f>'RAM Scores'!D4</f>
        <v>0</v>
      </c>
      <c r="G7" s="35">
        <f>IF(F7=4,SkillLevelsForRAM!J7,IF(F7=3,SkillLevelsForRAM!I7,IF(F7=2,SkillLevelsForRAM!H7,IF(F7=1,SkillLevelsForRAM!G7,IF(F7=0,SkillLevelsForRAM!F7,"")))))</f>
        <v>0</v>
      </c>
      <c r="H7" s="35">
        <f>'RAM Scores'!E4</f>
        <v>0</v>
      </c>
      <c r="I7" s="35">
        <f>IF(H7=4,SkillLevelsForRAM!J7,IF(H7=3,SkillLevelsForRAM!I7,IF(H7=2,SkillLevelsForRAM!H7,IF(H7=1,SkillLevelsForRAM!G7,IF(H7=0,SkillLevelsForRAM!F7,"")))))</f>
        <v>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25" customHeight="1" x14ac:dyDescent="0.25">
      <c r="A8" s="60"/>
      <c r="B8" s="61"/>
      <c r="C8" s="61"/>
      <c r="D8" s="12" t="s">
        <v>16</v>
      </c>
      <c r="E8" s="12" t="s">
        <v>17</v>
      </c>
      <c r="F8" s="35">
        <f>'RAM Scores'!D7</f>
        <v>0</v>
      </c>
      <c r="G8" s="35">
        <f>IF(F8=4,SkillLevelsForRAM!J8,IF(F8=3,SkillLevelsForRAM!I8,IF(F8=2,SkillLevelsForRAM!H8,IF(F8=1,SkillLevelsForRAM!G8,IF(F8=0,SkillLevelsForRAM!F8,"")))))</f>
        <v>0</v>
      </c>
      <c r="H8" s="35">
        <f>'RAM Scores'!E7</f>
        <v>0</v>
      </c>
      <c r="I8" s="35">
        <f>IF(H8=4,SkillLevelsForRAM!J8,IF(H8=3,SkillLevelsForRAM!I8,IF(H8=2,SkillLevelsForRAM!H8,IF(H8=1,SkillLevelsForRAM!G8,IF(H8=0,SkillLevelsForRAM!F8,"")))))</f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25" customHeight="1" x14ac:dyDescent="0.25">
      <c r="A9" s="60"/>
      <c r="B9" s="75">
        <v>6</v>
      </c>
      <c r="C9" s="76" t="s">
        <v>90</v>
      </c>
      <c r="D9" s="12" t="s">
        <v>3</v>
      </c>
      <c r="E9" s="12" t="s">
        <v>4</v>
      </c>
      <c r="F9" s="35">
        <f>'RAM Scores'!D3</f>
        <v>0</v>
      </c>
      <c r="G9" s="35">
        <f>IF(F9=4,SkillLevelsForRAM!J9,IF(F9=3,SkillLevelsForRAM!I9,IF(F9=2,SkillLevelsForRAM!H9,IF(F9=1,SkillLevelsForRAM!G9,IF(F9=0,SkillLevelsForRAM!F9,"")))))</f>
        <v>0</v>
      </c>
      <c r="H9" s="35">
        <f>'RAM Scores'!E3</f>
        <v>0</v>
      </c>
      <c r="I9" s="35">
        <f>IF(H9=4,SkillLevelsForRAM!J9,IF(H9=3,SkillLevelsForRAM!I9,IF(H9=2,SkillLevelsForRAM!H9,IF(H9=1,SkillLevelsForRAM!G9,IF(H9=0,SkillLevelsForRAM!F9,"")))))</f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customHeight="1" x14ac:dyDescent="0.25">
      <c r="A10" s="61"/>
      <c r="B10" s="61"/>
      <c r="C10" s="61"/>
      <c r="D10" s="12" t="s">
        <v>7</v>
      </c>
      <c r="E10" s="12" t="s">
        <v>8</v>
      </c>
      <c r="F10" s="35">
        <f>'RAM Scores'!D4</f>
        <v>0</v>
      </c>
      <c r="G10" s="35">
        <f>IF(F10=4,SkillLevelsForRAM!J10,IF(F10=3,SkillLevelsForRAM!I10,IF(F10=2,SkillLevelsForRAM!H10,IF(F10=1,SkillLevelsForRAM!G10,IF(F10=0,SkillLevelsForRAM!F10,"")))))</f>
        <v>0</v>
      </c>
      <c r="H10" s="35">
        <f>'RAM Scores'!E4</f>
        <v>0</v>
      </c>
      <c r="I10" s="35">
        <f>IF(H10=4,SkillLevelsForRAM!J10,IF(H10=3,SkillLevelsForRAM!I10,IF(H10=2,SkillLevelsForRAM!H10,IF(H10=1,SkillLevelsForRAM!G10,IF(H10=0,SkillLevelsForRAM!F10,"")))))</f>
        <v>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25" customHeight="1" x14ac:dyDescent="0.25">
      <c r="A11" s="62" t="s">
        <v>91</v>
      </c>
      <c r="B11" s="77">
        <v>7</v>
      </c>
      <c r="C11" s="74" t="s">
        <v>92</v>
      </c>
      <c r="D11" s="16" t="s">
        <v>3</v>
      </c>
      <c r="E11" s="16" t="s">
        <v>4</v>
      </c>
      <c r="F11" s="35">
        <f>'RAM Scores'!D3</f>
        <v>0</v>
      </c>
      <c r="G11" s="35">
        <f>IF(F11=4,SkillLevelsForRAM!J11,IF(F11=3,SkillLevelsForRAM!I11,IF(F11=2,SkillLevelsForRAM!H11,IF(F11=1,SkillLevelsForRAM!G11,IF(F11=0,SkillLevelsForRAM!F11,"")))))</f>
        <v>0</v>
      </c>
      <c r="H11" s="35">
        <f>'RAM Scores'!E3</f>
        <v>0</v>
      </c>
      <c r="I11" s="35">
        <f>IF(H11=4,SkillLevelsForRAM!J11,IF(H11=3,SkillLevelsForRAM!I11,IF(H11=2,SkillLevelsForRAM!H11,IF(H11=1,SkillLevelsForRAM!G11,IF(H11=0,SkillLevelsForRAM!F11,"")))))</f>
        <v>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25" customHeight="1" x14ac:dyDescent="0.25">
      <c r="A12" s="60"/>
      <c r="B12" s="61"/>
      <c r="C12" s="61"/>
      <c r="D12" s="16" t="s">
        <v>19</v>
      </c>
      <c r="E12" s="16" t="s">
        <v>20</v>
      </c>
      <c r="F12" s="35">
        <f>'RAM Scores'!D8</f>
        <v>0</v>
      </c>
      <c r="G12" s="35">
        <f>IF(F12=4,SkillLevelsForRAM!J12,IF(F12=3,SkillLevelsForRAM!I12,IF(F12=2,SkillLevelsForRAM!H12,IF(F12=1,SkillLevelsForRAM!G12,IF(F12=0,SkillLevelsForRAM!F12,"")))))</f>
        <v>0</v>
      </c>
      <c r="H12" s="35">
        <f>'RAM Scores'!E8</f>
        <v>0</v>
      </c>
      <c r="I12" s="35">
        <f>IF(H12=4,SkillLevelsForRAM!J12,IF(H12=3,SkillLevelsForRAM!I12,IF(H12=2,SkillLevelsForRAM!H12,IF(H12=1,SkillLevelsForRAM!G12,IF(H12=0,SkillLevelsForRAM!F12,"")))))</f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25" customHeight="1" x14ac:dyDescent="0.25">
      <c r="A13" s="60"/>
      <c r="B13" s="74">
        <v>8</v>
      </c>
      <c r="C13" s="74" t="s">
        <v>93</v>
      </c>
      <c r="D13" s="16" t="s">
        <v>7</v>
      </c>
      <c r="E13" s="16" t="s">
        <v>8</v>
      </c>
      <c r="F13" s="35">
        <f>'RAM Scores'!D4</f>
        <v>0</v>
      </c>
      <c r="G13" s="35">
        <f>IF(F13=4,SkillLevelsForRAM!J13,IF(F13=3,SkillLevelsForRAM!I13,IF(F13=2,SkillLevelsForRAM!H13,IF(F13=1,SkillLevelsForRAM!G13,IF(F13=0,SkillLevelsForRAM!F13,"")))))</f>
        <v>0</v>
      </c>
      <c r="H13" s="35">
        <f>'RAM Scores'!E4</f>
        <v>0</v>
      </c>
      <c r="I13" s="35">
        <f>IF(H13=4,SkillLevelsForRAM!J13,IF(H13=3,SkillLevelsForRAM!I13,IF(H13=2,SkillLevelsForRAM!H13,IF(H13=1,SkillLevelsForRAM!G13,IF(H13=0,SkillLevelsForRAM!F13,"")))))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customHeight="1" x14ac:dyDescent="0.25">
      <c r="A14" s="60"/>
      <c r="B14" s="61"/>
      <c r="C14" s="61"/>
      <c r="D14" s="16" t="s">
        <v>19</v>
      </c>
      <c r="E14" s="16" t="s">
        <v>20</v>
      </c>
      <c r="F14" s="35">
        <f>'RAM Scores'!D7</f>
        <v>0</v>
      </c>
      <c r="G14" s="35">
        <f>IF(F14=4,SkillLevelsForRAM!J14,IF(F14=3,SkillLevelsForRAM!I14,IF(F14=2,SkillLevelsForRAM!H14,IF(F14=1,SkillLevelsForRAM!G14,IF(F14=0,SkillLevelsForRAM!F14,"")))))</f>
        <v>0</v>
      </c>
      <c r="H14" s="35">
        <f>'RAM Scores'!E7</f>
        <v>0</v>
      </c>
      <c r="I14" s="35">
        <f>IF(H14=4,SkillLevelsForRAM!J14,IF(H14=3,SkillLevelsForRAM!I14,IF(H14=2,SkillLevelsForRAM!H14,IF(H14=1,SkillLevelsForRAM!G14,IF(H14=0,SkillLevelsForRAM!F14,"")))))</f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25" customHeight="1" x14ac:dyDescent="0.25">
      <c r="A15" s="60"/>
      <c r="B15" s="74">
        <v>9</v>
      </c>
      <c r="C15" s="74" t="s">
        <v>94</v>
      </c>
      <c r="D15" s="16" t="s">
        <v>3</v>
      </c>
      <c r="E15" s="16" t="s">
        <v>4</v>
      </c>
      <c r="F15" s="35">
        <f>'RAM Scores'!D3</f>
        <v>0</v>
      </c>
      <c r="G15" s="35">
        <f>IF(F15=4,SkillLevelsForRAM!J15,IF(F15=3,SkillLevelsForRAM!I15,IF(F15=2,SkillLevelsForRAM!H15,IF(F15=1,SkillLevelsForRAM!G15,IF(F15=0,SkillLevelsForRAM!F15,"")))))</f>
        <v>0</v>
      </c>
      <c r="H15" s="35">
        <f>'RAM Scores'!E3</f>
        <v>0</v>
      </c>
      <c r="I15" s="35">
        <f>IF(H15=4,SkillLevelsForRAM!J15,IF(H15=3,SkillLevelsForRAM!I15,IF(H15=2,SkillLevelsForRAM!H15,IF(H15=1,SkillLevelsForRAM!G15,IF(H15=0,SkillLevelsForRAM!F15,"")))))</f>
        <v>0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 x14ac:dyDescent="0.25">
      <c r="A16" s="60"/>
      <c r="B16" s="61"/>
      <c r="C16" s="61"/>
      <c r="D16" s="16" t="s">
        <v>7</v>
      </c>
      <c r="E16" s="16" t="s">
        <v>8</v>
      </c>
      <c r="F16" s="35">
        <f>'RAM Scores'!D4</f>
        <v>0</v>
      </c>
      <c r="G16" s="35">
        <f>IF(F16=4,SkillLevelsForRAM!J16,IF(F16=3,SkillLevelsForRAM!I16,IF(F16=2,SkillLevelsForRAM!H16,IF(F16=1,SkillLevelsForRAM!G16,IF(F16=0,SkillLevelsForRAM!F16,"")))))</f>
        <v>0</v>
      </c>
      <c r="H16" s="35">
        <f>'RAM Scores'!E4</f>
        <v>0</v>
      </c>
      <c r="I16" s="35">
        <f>IF(H16=4,SkillLevelsForRAM!J16,IF(H16=3,SkillLevelsForRAM!I16,IF(H16=2,SkillLevelsForRAM!H16,IF(H16=1,SkillLevelsForRAM!G16,IF(H16=0,SkillLevelsForRAM!F16,"")))))</f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 x14ac:dyDescent="0.25">
      <c r="A17" s="60"/>
      <c r="B17" s="74">
        <v>10</v>
      </c>
      <c r="C17" s="74" t="s">
        <v>95</v>
      </c>
      <c r="D17" s="16" t="s">
        <v>7</v>
      </c>
      <c r="E17" s="16" t="s">
        <v>8</v>
      </c>
      <c r="F17" s="35">
        <f>'RAM Scores'!D4</f>
        <v>0</v>
      </c>
      <c r="G17" s="35">
        <f>IF(F17=4,SkillLevelsForRAM!J17,IF(F17=3,SkillLevelsForRAM!I17,IF(F17=2,SkillLevelsForRAM!H17,IF(F17=1,SkillLevelsForRAM!G17,IF(F17=0,SkillLevelsForRAM!F17,"")))))</f>
        <v>0</v>
      </c>
      <c r="H17" s="35">
        <f>'RAM Scores'!E4</f>
        <v>0</v>
      </c>
      <c r="I17" s="35">
        <f>IF(H17=4,SkillLevelsForRAM!J17,IF(H17=3,SkillLevelsForRAM!I17,IF(H17=2,SkillLevelsForRAM!H17,IF(H17=1,SkillLevelsForRAM!G17,IF(H17=0,SkillLevelsForRAM!F17,"")))))</f>
        <v>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 x14ac:dyDescent="0.25">
      <c r="A18" s="60"/>
      <c r="B18" s="61"/>
      <c r="C18" s="61"/>
      <c r="D18" s="16" t="s">
        <v>30</v>
      </c>
      <c r="E18" s="16" t="s">
        <v>31</v>
      </c>
      <c r="F18" s="35">
        <f>'RAM Scores'!D13</f>
        <v>0</v>
      </c>
      <c r="G18" s="35">
        <f>IF(F18=4,SkillLevelsForRAM!J18,IF(F18=3,SkillLevelsForRAM!I18,IF(F18=2,SkillLevelsForRAM!H18,IF(F18=1,SkillLevelsForRAM!G18,IF(F18=0,SkillLevelsForRAM!F18,"")))))</f>
        <v>0</v>
      </c>
      <c r="H18" s="35">
        <f>'RAM Scores'!E13</f>
        <v>0</v>
      </c>
      <c r="I18" s="35">
        <f>IF(H18=4,SkillLevelsForRAM!J18,IF(H18=3,SkillLevelsForRAM!I18,IF(H18=2,SkillLevelsForRAM!H18,IF(H18=1,SkillLevelsForRAM!G18,IF(H18=0,SkillLevelsForRAM!F18,"")))))</f>
        <v>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25" customHeight="1" x14ac:dyDescent="0.25">
      <c r="A19" s="60"/>
      <c r="B19" s="16">
        <v>11</v>
      </c>
      <c r="C19" s="16" t="s">
        <v>96</v>
      </c>
      <c r="D19" s="16" t="s">
        <v>3</v>
      </c>
      <c r="E19" s="16" t="s">
        <v>4</v>
      </c>
      <c r="F19" s="35">
        <f>'RAM Scores'!D3</f>
        <v>0</v>
      </c>
      <c r="G19" s="35">
        <f>IF(F19=4,SkillLevelsForRAM!J19,IF(F19=3,SkillLevelsForRAM!I19,IF(F19=2,SkillLevelsForRAM!H19,IF(F19=1,SkillLevelsForRAM!G19,IF(F19=0,SkillLevelsForRAM!F19,"")))))</f>
        <v>0</v>
      </c>
      <c r="H19" s="35">
        <f>'RAM Scores'!E3</f>
        <v>0</v>
      </c>
      <c r="I19" s="35">
        <f>IF(H19=4,SkillLevelsForRAM!J19,IF(H19=3,SkillLevelsForRAM!I19,IF(H19=2,SkillLevelsForRAM!H19,IF(H19=1,SkillLevelsForRAM!G19,IF(H19=0,SkillLevelsForRAM!F19,"")))))</f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customHeight="1" x14ac:dyDescent="0.25">
      <c r="A20" s="60"/>
      <c r="B20" s="74">
        <v>12</v>
      </c>
      <c r="C20" s="74" t="s">
        <v>97</v>
      </c>
      <c r="D20" s="16" t="s">
        <v>3</v>
      </c>
      <c r="E20" s="16" t="s">
        <v>4</v>
      </c>
      <c r="F20" s="35">
        <f>'RAM Scores'!D3</f>
        <v>0</v>
      </c>
      <c r="G20" s="35">
        <f>IF(F20=4,SkillLevelsForRAM!J20,IF(F20=3,SkillLevelsForRAM!I20,IF(F20=2,SkillLevelsForRAM!H20,IF(F20=1,SkillLevelsForRAM!G20,IF(F20=0,SkillLevelsForRAM!F20,"")))))</f>
        <v>0</v>
      </c>
      <c r="H20" s="35">
        <f>'RAM Scores'!E3</f>
        <v>0</v>
      </c>
      <c r="I20" s="35">
        <f>IF(H20=4,SkillLevelsForRAM!J20,IF(H20=3,SkillLevelsForRAM!I20,IF(H20=2,SkillLevelsForRAM!H20,IF(H20=1,SkillLevelsForRAM!G20,IF(H20=0,SkillLevelsForRAM!F20,"")))))</f>
        <v>0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 x14ac:dyDescent="0.25">
      <c r="A21" s="60"/>
      <c r="B21" s="61"/>
      <c r="C21" s="61"/>
      <c r="D21" s="16" t="s">
        <v>19</v>
      </c>
      <c r="E21" s="16" t="s">
        <v>20</v>
      </c>
      <c r="F21" s="35">
        <f>'RAM Scores'!D7</f>
        <v>0</v>
      </c>
      <c r="G21" s="35">
        <f>IF(F21=4,SkillLevelsForRAM!J21,IF(F21=3,SkillLevelsForRAM!I21,IF(F21=2,SkillLevelsForRAM!H21,IF(F21=1,SkillLevelsForRAM!G21,IF(F21=0,SkillLevelsForRAM!F21,"")))))</f>
        <v>0</v>
      </c>
      <c r="H21" s="35">
        <f>'RAM Scores'!E7</f>
        <v>0</v>
      </c>
      <c r="I21" s="35">
        <f>IF(H21=4,SkillLevelsForRAM!J21,IF(H21=3,SkillLevelsForRAM!I21,IF(H21=2,SkillLevelsForRAM!H21,IF(H21=1,SkillLevelsForRAM!G21,IF(H21=0,SkillLevelsForRAM!F21,"")))))</f>
        <v>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 x14ac:dyDescent="0.25">
      <c r="A22" s="60"/>
      <c r="B22" s="74">
        <v>13</v>
      </c>
      <c r="C22" s="74" t="s">
        <v>98</v>
      </c>
      <c r="D22" s="16" t="s">
        <v>13</v>
      </c>
      <c r="E22" s="16" t="s">
        <v>14</v>
      </c>
      <c r="F22" s="35">
        <f>'RAM Scores'!D6</f>
        <v>0</v>
      </c>
      <c r="G22" s="35">
        <f>IF(F22=4,SkillLevelsForRAM!J22,IF(F22=3,SkillLevelsForRAM!I22,IF(F22=2,SkillLevelsForRAM!H22,IF(F22=1,SkillLevelsForRAM!G22,IF(F22=0,SkillLevelsForRAM!F22,"")))))</f>
        <v>0</v>
      </c>
      <c r="H22" s="35">
        <f>'RAM Scores'!E6</f>
        <v>0</v>
      </c>
      <c r="I22" s="35">
        <f>IF(H22=4,SkillLevelsForRAM!J22,IF(H22=3,SkillLevelsForRAM!I22,IF(H22=2,SkillLevelsForRAM!H22,IF(H22=1,SkillLevelsForRAM!G22,IF(H22=0,SkillLevelsForRAM!F22,"")))))</f>
        <v>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 x14ac:dyDescent="0.25">
      <c r="A23" s="61"/>
      <c r="B23" s="61"/>
      <c r="C23" s="61"/>
      <c r="D23" s="16" t="s">
        <v>132</v>
      </c>
      <c r="E23" s="16" t="s">
        <v>133</v>
      </c>
      <c r="F23" s="35">
        <f>F54</f>
        <v>0</v>
      </c>
      <c r="G23" s="35">
        <f>IF(F23=4,SkillLevelsForRAM!J23,IF(F23=3,SkillLevelsForRAM!I23,IF(F23=2,SkillLevelsForRAM!H23,IF(F23=1,SkillLevelsForRAM!G23,IF(F23=0,SkillLevelsForRAM!F23,"")))))</f>
        <v>0</v>
      </c>
      <c r="H23" s="35">
        <f>G54</f>
        <v>0</v>
      </c>
      <c r="I23" s="35">
        <f>IF(H23=4,SkillLevelsForRAM!J23,IF(H23=3,SkillLevelsForRAM!I23,IF(H23=2,SkillLevelsForRAM!H23,IF(H23=1,SkillLevelsForRAM!G23,IF(H23=0,SkillLevelsForRAM!F23,"")))))</f>
        <v>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25">
      <c r="A24" s="63" t="s">
        <v>99</v>
      </c>
      <c r="B24" s="79">
        <v>14</v>
      </c>
      <c r="C24" s="79" t="s">
        <v>100</v>
      </c>
      <c r="D24" s="18" t="s">
        <v>13</v>
      </c>
      <c r="E24" s="18" t="s">
        <v>14</v>
      </c>
      <c r="F24" s="35">
        <f>'RAM Scores'!D6</f>
        <v>0</v>
      </c>
      <c r="G24" s="35">
        <f>IF(F24=4,SkillLevelsForRAM!J24,IF(F24=3,SkillLevelsForRAM!I24,IF(F24=2,SkillLevelsForRAM!H24,IF(F24=1,SkillLevelsForRAM!G24,IF(F24=0,SkillLevelsForRAM!F24,"")))))</f>
        <v>0</v>
      </c>
      <c r="H24" s="35">
        <f>'RAM Scores'!E6</f>
        <v>0</v>
      </c>
      <c r="I24" s="35">
        <f>IF(H24=4,SkillLevelsForRAM!J24,IF(H24=3,SkillLevelsForRAM!I24,IF(H24=2,SkillLevelsForRAM!H24,IF(H24=1,SkillLevelsForRAM!G24,IF(H24=0,SkillLevelsForRAM!F24,"")))))</f>
        <v>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 x14ac:dyDescent="0.25">
      <c r="A25" s="60"/>
      <c r="B25" s="61"/>
      <c r="C25" s="61"/>
      <c r="D25" s="18" t="s">
        <v>132</v>
      </c>
      <c r="E25" s="18" t="s">
        <v>133</v>
      </c>
      <c r="F25" s="35">
        <f>F54</f>
        <v>0</v>
      </c>
      <c r="G25" s="35">
        <f>IF(F25=4,SkillLevelsForRAM!J25,IF(F25=3,SkillLevelsForRAM!I25,IF(F25=2,SkillLevelsForRAM!H25,IF(F25=1,SkillLevelsForRAM!G25,IF(F25=0,SkillLevelsForRAM!F25,"")))))</f>
        <v>0</v>
      </c>
      <c r="H25" s="35">
        <f>G54</f>
        <v>0</v>
      </c>
      <c r="I25" s="35">
        <f>IF(H25=4,SkillLevelsForRAM!J25,IF(H25=3,SkillLevelsForRAM!I25,IF(H25=2,SkillLevelsForRAM!H25,IF(H25=1,SkillLevelsForRAM!G25,IF(H25=0,SkillLevelsForRAM!F25,"")))))</f>
        <v>0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25">
      <c r="A26" s="60"/>
      <c r="B26" s="79">
        <v>15</v>
      </c>
      <c r="C26" s="81" t="s">
        <v>101</v>
      </c>
      <c r="D26" s="18" t="s">
        <v>13</v>
      </c>
      <c r="E26" s="18" t="s">
        <v>14</v>
      </c>
      <c r="F26" s="35">
        <f>'RAM Scores'!D6</f>
        <v>0</v>
      </c>
      <c r="G26" s="35">
        <f>IF(F26=4,SkillLevelsForRAM!J26,IF(F26=3,SkillLevelsForRAM!I26,IF(F26=2,SkillLevelsForRAM!H26,IF(F26=1,SkillLevelsForRAM!G26,IF(F26=0,SkillLevelsForRAM!F26,"")))))</f>
        <v>0</v>
      </c>
      <c r="H26" s="35">
        <f>'RAM Scores'!E6</f>
        <v>0</v>
      </c>
      <c r="I26" s="35">
        <f>IF(H26=4,SkillLevelsForRAM!J26,IF(H26=3,SkillLevelsForRAM!I26,IF(H26=2,SkillLevelsForRAM!H26,IF(H26=1,SkillLevelsForRAM!G26,IF(H26=0,SkillLevelsForRAM!F26,"")))))</f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 x14ac:dyDescent="0.25">
      <c r="A27" s="60"/>
      <c r="B27" s="61"/>
      <c r="C27" s="61"/>
      <c r="D27" s="18" t="s">
        <v>132</v>
      </c>
      <c r="E27" s="18" t="s">
        <v>133</v>
      </c>
      <c r="F27" s="35">
        <f>F54</f>
        <v>0</v>
      </c>
      <c r="G27" s="35">
        <f>IF(F27=4,SkillLevelsForRAM!J27,IF(F27=3,SkillLevelsForRAM!I27,IF(F27=2,SkillLevelsForRAM!H27,IF(F27=1,SkillLevelsForRAM!G27,IF(F27=0,SkillLevelsForRAM!F27,"")))))</f>
        <v>0</v>
      </c>
      <c r="H27" s="35">
        <f>G54</f>
        <v>0</v>
      </c>
      <c r="I27" s="35">
        <f>IF(H27=4,SkillLevelsForRAM!J27,IF(H27=3,SkillLevelsForRAM!I27,IF(H27=2,SkillLevelsForRAM!H27,IF(H27=1,SkillLevelsForRAM!G27,IF(H27=0,SkillLevelsForRAM!F27,"")))))</f>
        <v>0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 x14ac:dyDescent="0.25">
      <c r="A28" s="60"/>
      <c r="B28" s="18">
        <v>16</v>
      </c>
      <c r="C28" s="18" t="s">
        <v>102</v>
      </c>
      <c r="D28" s="18" t="s">
        <v>13</v>
      </c>
      <c r="E28" s="18" t="s">
        <v>14</v>
      </c>
      <c r="F28" s="35">
        <f>'RAM Scores'!D6</f>
        <v>0</v>
      </c>
      <c r="G28" s="35">
        <f>IF(F28=4,SkillLevelsForRAM!J28,IF(F28=3,SkillLevelsForRAM!I28,IF(F28=2,SkillLevelsForRAM!H28,IF(F28=1,SkillLevelsForRAM!G28,IF(F28=0,SkillLevelsForRAM!F28,"")))))</f>
        <v>0</v>
      </c>
      <c r="H28" s="35">
        <f>'RAM Scores'!E6</f>
        <v>0</v>
      </c>
      <c r="I28" s="35">
        <f>IF(H28=4,SkillLevelsForRAM!J28,IF(H28=3,SkillLevelsForRAM!I28,IF(H28=2,SkillLevelsForRAM!H28,IF(H28=1,SkillLevelsForRAM!G28,IF(H28=0,SkillLevelsForRAM!F28,"")))))</f>
        <v>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 x14ac:dyDescent="0.25">
      <c r="A29" s="60"/>
      <c r="B29" s="18">
        <v>17</v>
      </c>
      <c r="C29" s="18" t="s">
        <v>103</v>
      </c>
      <c r="D29" s="18" t="s">
        <v>13</v>
      </c>
      <c r="E29" s="18" t="s">
        <v>14</v>
      </c>
      <c r="F29" s="35">
        <f>'RAM Scores'!D6</f>
        <v>0</v>
      </c>
      <c r="G29" s="35">
        <f>IF(F29=4,SkillLevelsForRAM!J29,IF(F29=3,SkillLevelsForRAM!I29,IF(F29=2,SkillLevelsForRAM!H29,IF(F29=1,SkillLevelsForRAM!G29,IF(F29=0,SkillLevelsForRAM!F29,"")))))</f>
        <v>0</v>
      </c>
      <c r="H29" s="35">
        <f>'RAM Scores'!E6</f>
        <v>0</v>
      </c>
      <c r="I29" s="35">
        <f>IF(H29=4,SkillLevelsForRAM!J29,IF(H29=3,SkillLevelsForRAM!I29,IF(H29=2,SkillLevelsForRAM!H29,IF(H29=1,SkillLevelsForRAM!G29,IF(H29=0,SkillLevelsForRAM!F29,"")))))</f>
        <v>0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 x14ac:dyDescent="0.25">
      <c r="A30" s="60"/>
      <c r="B30" s="18">
        <v>18</v>
      </c>
      <c r="C30" s="18" t="s">
        <v>104</v>
      </c>
      <c r="D30" s="18" t="s">
        <v>13</v>
      </c>
      <c r="E30" s="18" t="s">
        <v>14</v>
      </c>
      <c r="F30" s="35">
        <f>'RAM Scores'!D6</f>
        <v>0</v>
      </c>
      <c r="G30" s="35">
        <f>IF(F30=4,SkillLevelsForRAM!J30,IF(F30=3,SkillLevelsForRAM!I30,IF(F30=2,SkillLevelsForRAM!H30,IF(F30=1,SkillLevelsForRAM!G30,IF(F30=0,SkillLevelsForRAM!F30,"")))))</f>
        <v>0</v>
      </c>
      <c r="H30" s="35">
        <f>'RAM Scores'!E6</f>
        <v>0</v>
      </c>
      <c r="I30" s="35">
        <f>IF(H30=4,SkillLevelsForRAM!J30,IF(H30=3,SkillLevelsForRAM!I30,IF(H30=2,SkillLevelsForRAM!H30,IF(H30=1,SkillLevelsForRAM!G30,IF(H30=0,SkillLevelsForRAM!F30,"")))))</f>
        <v>0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 x14ac:dyDescent="0.25">
      <c r="A31" s="60"/>
      <c r="B31" s="79">
        <v>19</v>
      </c>
      <c r="C31" s="79" t="s">
        <v>105</v>
      </c>
      <c r="D31" s="18" t="s">
        <v>13</v>
      </c>
      <c r="E31" s="18" t="s">
        <v>14</v>
      </c>
      <c r="F31" s="35">
        <f>'RAM Scores'!D6</f>
        <v>0</v>
      </c>
      <c r="G31" s="35">
        <f>IF(F31=4,SkillLevelsForRAM!J31,IF(F31=3,SkillLevelsForRAM!I31,IF(F31=2,SkillLevelsForRAM!H31,IF(F31=1,SkillLevelsForRAM!G31,IF(F31=0,SkillLevelsForRAM!F31,"")))))</f>
        <v>0</v>
      </c>
      <c r="H31" s="35">
        <f>'RAM Scores'!E6</f>
        <v>0</v>
      </c>
      <c r="I31" s="35">
        <f>IF(H31=4,SkillLevelsForRAM!J31,IF(H31=3,SkillLevelsForRAM!I31,IF(H31=2,SkillLevelsForRAM!H31,IF(H31=1,SkillLevelsForRAM!G31,IF(H31=0,SkillLevelsForRAM!F31,"")))))</f>
        <v>0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25">
      <c r="A32" s="61"/>
      <c r="B32" s="61"/>
      <c r="C32" s="61"/>
      <c r="D32" s="18" t="s">
        <v>132</v>
      </c>
      <c r="E32" s="18" t="s">
        <v>133</v>
      </c>
      <c r="F32" s="35">
        <f>F54</f>
        <v>0</v>
      </c>
      <c r="G32" s="35">
        <f>IF(F32=4,SkillLevelsForRAM!J32,IF(F32=3,SkillLevelsForRAM!I32,IF(F32=2,SkillLevelsForRAM!H32,IF(F32=1,SkillLevelsForRAM!G32,IF(F32=0,SkillLevelsForRAM!F32,"")))))</f>
        <v>0</v>
      </c>
      <c r="H32" s="35">
        <f>G54</f>
        <v>0</v>
      </c>
      <c r="I32" s="35">
        <f>IF(H32=4,SkillLevelsForRAM!J32,IF(H32=3,SkillLevelsForRAM!I32,IF(H32=2,SkillLevelsForRAM!H32,IF(H32=1,SkillLevelsForRAM!G32,IF(H32=0,SkillLevelsForRAM!F32,"")))))</f>
        <v>0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25">
      <c r="A33" s="64" t="s">
        <v>106</v>
      </c>
      <c r="B33" s="20">
        <v>20</v>
      </c>
      <c r="C33" s="20" t="s">
        <v>107</v>
      </c>
      <c r="D33" s="20" t="s">
        <v>10</v>
      </c>
      <c r="E33" s="20" t="s">
        <v>134</v>
      </c>
      <c r="F33" s="35">
        <f>'RAM Scores'!D5</f>
        <v>0</v>
      </c>
      <c r="G33" s="35">
        <f>IF(F33=4,SkillLevelsForRAM!J33,IF(F33=3,SkillLevelsForRAM!I33,IF(F33=2,SkillLevelsForRAM!H33,IF(F33=1,SkillLevelsForRAM!G33,IF(F33=0,SkillLevelsForRAM!F33,"")))))</f>
        <v>0</v>
      </c>
      <c r="H33" s="35">
        <f>'RAM Scores'!E5</f>
        <v>0</v>
      </c>
      <c r="I33" s="35">
        <f>IF(H33=4,SkillLevelsForRAM!J33,IF(H33=3,SkillLevelsForRAM!I33,IF(H33=2,SkillLevelsForRAM!H33,IF(H33=1,SkillLevelsForRAM!G33,IF(H33=0,SkillLevelsForRAM!F33,"")))))</f>
        <v>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25">
      <c r="A34" s="60"/>
      <c r="B34" s="20">
        <v>21</v>
      </c>
      <c r="C34" s="20" t="s">
        <v>108</v>
      </c>
      <c r="D34" s="20" t="s">
        <v>7</v>
      </c>
      <c r="E34" s="20" t="s">
        <v>8</v>
      </c>
      <c r="F34" s="35">
        <f>'RAM Scores'!D4</f>
        <v>0</v>
      </c>
      <c r="G34" s="35">
        <f>IF(F34=4,SkillLevelsForRAM!J34,IF(F34=3,SkillLevelsForRAM!I34,IF(F34=2,SkillLevelsForRAM!H34,IF(F34=1,SkillLevelsForRAM!G34,IF(F34=0,SkillLevelsForRAM!F34,"")))))</f>
        <v>0</v>
      </c>
      <c r="H34" s="35">
        <f>'RAM Scores'!E4</f>
        <v>0</v>
      </c>
      <c r="I34" s="35">
        <f>IF(H34=4,SkillLevelsForRAM!J34,IF(H34=3,SkillLevelsForRAM!I34,IF(H34=2,SkillLevelsForRAM!H34,IF(H34=1,SkillLevelsForRAM!G34,IF(H34=0,SkillLevelsForRAM!F34,"")))))</f>
        <v>0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25">
      <c r="A35" s="60"/>
      <c r="B35" s="82">
        <v>22</v>
      </c>
      <c r="C35" s="82" t="s">
        <v>109</v>
      </c>
      <c r="D35" s="20" t="s">
        <v>3</v>
      </c>
      <c r="E35" s="20" t="s">
        <v>4</v>
      </c>
      <c r="F35" s="35">
        <f>'RAM Scores'!D3</f>
        <v>0</v>
      </c>
      <c r="G35" s="35">
        <f>IF(F35=4,SkillLevelsForRAM!J35,IF(F35=3,SkillLevelsForRAM!I35,IF(F35=2,SkillLevelsForRAM!H35,IF(F35=1,SkillLevelsForRAM!G35,IF(F35=0,SkillLevelsForRAM!F35,"")))))</f>
        <v>0</v>
      </c>
      <c r="H35" s="35">
        <f>'RAM Scores'!E3</f>
        <v>0</v>
      </c>
      <c r="I35" s="35">
        <f>IF(H35=4,SkillLevelsForRAM!J35,IF(H35=3,SkillLevelsForRAM!I35,IF(H35=2,SkillLevelsForRAM!H35,IF(H35=1,SkillLevelsForRAM!G35,IF(H35=0,SkillLevelsForRAM!F35,"")))))</f>
        <v>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25">
      <c r="A36" s="60"/>
      <c r="B36" s="60"/>
      <c r="C36" s="60"/>
      <c r="D36" s="20" t="s">
        <v>10</v>
      </c>
      <c r="E36" s="20" t="s">
        <v>20</v>
      </c>
      <c r="F36" s="35">
        <f>'RAM Scores'!D7</f>
        <v>0</v>
      </c>
      <c r="G36" s="35">
        <f>IF(F36=4,SkillLevelsForRAM!J36,IF(F36=3,SkillLevelsForRAM!I36,IF(F36=2,SkillLevelsForRAM!H36,IF(F36=1,SkillLevelsForRAM!G36,IF(F36=0,SkillLevelsForRAM!F36,"")))))</f>
        <v>0</v>
      </c>
      <c r="H36" s="35">
        <f>'RAM Scores'!E7</f>
        <v>0</v>
      </c>
      <c r="I36" s="35">
        <f>IF(H36=4,SkillLevelsForRAM!J36,IF(H36=3,SkillLevelsForRAM!I36,IF(H36=2,SkillLevelsForRAM!H36,IF(H36=1,SkillLevelsForRAM!G36,IF(H36=0,SkillLevelsForRAM!F36,"")))))</f>
        <v>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25">
      <c r="A37" s="60"/>
      <c r="B37" s="61"/>
      <c r="C37" s="61"/>
      <c r="D37" s="20" t="s">
        <v>30</v>
      </c>
      <c r="E37" s="20" t="s">
        <v>31</v>
      </c>
      <c r="F37" s="35">
        <f>'RAM Scores'!D13</f>
        <v>0</v>
      </c>
      <c r="G37" s="35">
        <f>IF(F37=4,SkillLevelsForRAM!J37,IF(F37=3,SkillLevelsForRAM!I37,IF(F37=2,SkillLevelsForRAM!H37,IF(F37=1,SkillLevelsForRAM!G37,IF(F37=0,SkillLevelsForRAM!F37,"")))))</f>
        <v>0</v>
      </c>
      <c r="H37" s="35">
        <f>'RAM Scores'!E13</f>
        <v>0</v>
      </c>
      <c r="I37" s="35">
        <f>IF(H37=4,SkillLevelsForRAM!J37,IF(H37=3,SkillLevelsForRAM!I37,IF(H37=2,SkillLevelsForRAM!H37,IF(H37=1,SkillLevelsForRAM!G37,IF(H37=0,SkillLevelsForRAM!F37,"")))))</f>
        <v>0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25">
      <c r="A38" s="60"/>
      <c r="B38" s="82">
        <v>23</v>
      </c>
      <c r="C38" s="82" t="s">
        <v>110</v>
      </c>
      <c r="D38" s="20" t="s">
        <v>7</v>
      </c>
      <c r="E38" s="20" t="s">
        <v>8</v>
      </c>
      <c r="F38" s="35">
        <f>'RAM Scores'!D4</f>
        <v>0</v>
      </c>
      <c r="G38" s="35">
        <f>IF(F38=4,SkillLevelsForRAM!J38,IF(F38=3,SkillLevelsForRAM!I38,IF(F38=2,SkillLevelsForRAM!H38,IF(F38=1,SkillLevelsForRAM!G38,IF(F38=0,SkillLevelsForRAM!F38,"")))))</f>
        <v>0</v>
      </c>
      <c r="H38" s="35">
        <f>'RAM Scores'!E4</f>
        <v>0</v>
      </c>
      <c r="I38" s="35">
        <f>IF(H38=4,SkillLevelsForRAM!J38,IF(H38=3,SkillLevelsForRAM!I38,IF(H38=2,SkillLevelsForRAM!H38,IF(H38=1,SkillLevelsForRAM!G38,IF(H38=0,SkillLevelsForRAM!F38,"")))))</f>
        <v>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25">
      <c r="A39" s="60"/>
      <c r="B39" s="60"/>
      <c r="C39" s="60"/>
      <c r="D39" s="20" t="s">
        <v>10</v>
      </c>
      <c r="E39" s="20" t="s">
        <v>134</v>
      </c>
      <c r="F39" s="35">
        <f>'RAM Scores'!D5</f>
        <v>0</v>
      </c>
      <c r="G39" s="35">
        <f>IF(F39=4,SkillLevelsForRAM!J39,IF(F39=3,SkillLevelsForRAM!I39,IF(F39=2,SkillLevelsForRAM!H39,IF(F39=1,SkillLevelsForRAM!G39,IF(F39=0,SkillLevelsForRAM!F39,"")))))</f>
        <v>0</v>
      </c>
      <c r="H39" s="35">
        <f>'RAM Scores'!E5</f>
        <v>0</v>
      </c>
      <c r="I39" s="35">
        <f>IF(H39=4,SkillLevelsForRAM!J39,IF(H39=3,SkillLevelsForRAM!I39,IF(H39=2,SkillLevelsForRAM!H39,IF(H39=1,SkillLevelsForRAM!G39,IF(H39=0,SkillLevelsForRAM!F39,"")))))</f>
        <v>0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25">
      <c r="A40" s="61"/>
      <c r="B40" s="61"/>
      <c r="C40" s="61"/>
      <c r="D40" s="20" t="s">
        <v>30</v>
      </c>
      <c r="E40" s="20" t="s">
        <v>31</v>
      </c>
      <c r="F40" s="35">
        <f>'RAM Scores'!D13</f>
        <v>0</v>
      </c>
      <c r="G40" s="35">
        <f>IF(F40=4,SkillLevelsForRAM!J40,IF(F40=3,SkillLevelsForRAM!I40,IF(F40=2,SkillLevelsForRAM!H40,IF(F40=1,SkillLevelsForRAM!G40,IF(F40=0,SkillLevelsForRAM!F40,"")))))</f>
        <v>0</v>
      </c>
      <c r="H40" s="35">
        <f>'RAM Scores'!E13</f>
        <v>0</v>
      </c>
      <c r="I40" s="35">
        <f>IF(H40=4,SkillLevelsForRAM!J40,IF(H40=3,SkillLevelsForRAM!I40,IF(H40=2,SkillLevelsForRAM!H40,IF(H40=1,SkillLevelsForRAM!G40,IF(H40=0,SkillLevelsForRAM!F40,"")))))</f>
        <v>0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25">
      <c r="A41" s="65" t="s">
        <v>111</v>
      </c>
      <c r="B41" s="22">
        <v>24</v>
      </c>
      <c r="C41" s="22" t="s">
        <v>112</v>
      </c>
      <c r="D41" s="22" t="s">
        <v>28</v>
      </c>
      <c r="E41" s="22" t="s">
        <v>29</v>
      </c>
      <c r="F41" s="35">
        <f>'RAM Scores'!D12</f>
        <v>0</v>
      </c>
      <c r="G41" s="35">
        <f>IF(F41=4,SkillLevelsForRAM!J41,IF(F41=3,SkillLevelsForRAM!I41,IF(F41=2,SkillLevelsForRAM!H41,IF(F41=1,SkillLevelsForRAM!G41,IF(F41=0,SkillLevelsForRAM!F41,"")))))</f>
        <v>0</v>
      </c>
      <c r="H41" s="35">
        <f>'RAM Scores'!E12</f>
        <v>0</v>
      </c>
      <c r="I41" s="35">
        <f>IF(H41=4,SkillLevelsForRAM!J41,IF(H41=3,SkillLevelsForRAM!I41,IF(H41=2,SkillLevelsForRAM!H41,IF(H41=1,SkillLevelsForRAM!G41,IF(H41=0,SkillLevelsForRAM!F41,"")))))</f>
        <v>0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25">
      <c r="A42" s="60"/>
      <c r="B42" s="22">
        <v>25</v>
      </c>
      <c r="C42" s="22" t="s">
        <v>113</v>
      </c>
      <c r="D42" s="22" t="s">
        <v>22</v>
      </c>
      <c r="E42" s="22" t="s">
        <v>135</v>
      </c>
      <c r="F42" s="35">
        <f>'RAM Scores'!D9</f>
        <v>0</v>
      </c>
      <c r="G42" s="35">
        <f>IF(F42=4,SkillLevelsForRAM!J42,IF(F42=3,SkillLevelsForRAM!I42,IF(F42=2,SkillLevelsForRAM!H42,IF(F42=1,SkillLevelsForRAM!G42,IF(F42=0,SkillLevelsForRAM!F42,"")))))</f>
        <v>0</v>
      </c>
      <c r="H42" s="35">
        <f>'RAM Scores'!E9</f>
        <v>0</v>
      </c>
      <c r="I42" s="35">
        <f>IF(H42=4,SkillLevelsForRAM!J42,IF(H42=3,SkillLevelsForRAM!I42,IF(H42=2,SkillLevelsForRAM!H42,IF(H42=1,SkillLevelsForRAM!G42,IF(H42=0,SkillLevelsForRAM!F42,"")))))</f>
        <v>0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25">
      <c r="A43" s="60"/>
      <c r="B43" s="83">
        <v>26</v>
      </c>
      <c r="C43" s="83" t="s">
        <v>114</v>
      </c>
      <c r="D43" s="22" t="s">
        <v>24</v>
      </c>
      <c r="E43" s="22" t="s">
        <v>25</v>
      </c>
      <c r="F43" s="35">
        <f>'RAM Scores'!D10</f>
        <v>0</v>
      </c>
      <c r="G43" s="35">
        <f>IF(F43=4,SkillLevelsForRAM!J43,IF(F43=3,SkillLevelsForRAM!I43,IF(F43=2,SkillLevelsForRAM!H43,IF(F43=1,SkillLevelsForRAM!G43,IF(F43=0,SkillLevelsForRAM!F43,"")))))</f>
        <v>0</v>
      </c>
      <c r="H43" s="35">
        <f>'RAM Scores'!E10</f>
        <v>0</v>
      </c>
      <c r="I43" s="35">
        <f>IF(H43=4,SkillLevelsForRAM!J43,IF(H43=3,SkillLevelsForRAM!I43,IF(H43=2,SkillLevelsForRAM!H43,IF(H43=1,SkillLevelsForRAM!G43,IF(H43=0,SkillLevelsForRAM!F43,"")))))</f>
        <v>0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25">
      <c r="A44" s="60"/>
      <c r="B44" s="61"/>
      <c r="C44" s="61"/>
      <c r="D44" s="22" t="s">
        <v>26</v>
      </c>
      <c r="E44" s="22" t="s">
        <v>27</v>
      </c>
      <c r="F44" s="35">
        <f>'RAM Scores'!D11</f>
        <v>0</v>
      </c>
      <c r="G44" s="35">
        <f>IF(F44=4,SkillLevelsForRAM!J44,IF(F44=3,SkillLevelsForRAM!I44,IF(F44=2,SkillLevelsForRAM!H44,IF(F44=1,SkillLevelsForRAM!G44,IF(F44=0,SkillLevelsForRAM!F44,"")))))</f>
        <v>0</v>
      </c>
      <c r="H44" s="35">
        <f>'RAM Scores'!E11</f>
        <v>0</v>
      </c>
      <c r="I44" s="35">
        <f>IF(H44=4,SkillLevelsForRAM!J44,IF(H44=3,SkillLevelsForRAM!I44,IF(H44=2,SkillLevelsForRAM!H44,IF(H44=1,SkillLevelsForRAM!G44,IF(H44=0,SkillLevelsForRAM!F44,"")))))</f>
        <v>0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25">
      <c r="A45" s="60"/>
      <c r="B45" s="22">
        <v>27</v>
      </c>
      <c r="C45" s="22" t="s">
        <v>115</v>
      </c>
      <c r="D45" s="22" t="s">
        <v>16</v>
      </c>
      <c r="E45" s="22" t="s">
        <v>17</v>
      </c>
      <c r="F45" s="35">
        <f>'RAM Scores'!D7</f>
        <v>0</v>
      </c>
      <c r="G45" s="35">
        <f>IF(F45=4,SkillLevelsForRAM!J45,IF(F45=3,SkillLevelsForRAM!I45,IF(F45=2,SkillLevelsForRAM!H45,IF(F45=1,SkillLevelsForRAM!G45,IF(F45=0,SkillLevelsForRAM!F45,"")))))</f>
        <v>0</v>
      </c>
      <c r="H45" s="35">
        <f>'RAM Scores'!E7</f>
        <v>0</v>
      </c>
      <c r="I45" s="35">
        <f>IF(H45=4,SkillLevelsForRAM!J45,IF(H45=3,SkillLevelsForRAM!I45,IF(H45=2,SkillLevelsForRAM!H45,IF(H45=1,SkillLevelsForRAM!G45,IF(H45=0,SkillLevelsForRAM!F45,"")))))</f>
        <v>0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25">
      <c r="A46" s="61"/>
      <c r="B46" s="22">
        <v>28</v>
      </c>
      <c r="C46" s="22" t="s">
        <v>116</v>
      </c>
      <c r="D46" s="22" t="s">
        <v>30</v>
      </c>
      <c r="E46" s="22" t="s">
        <v>31</v>
      </c>
      <c r="F46" s="35">
        <f>'RAM Scores'!D13</f>
        <v>0</v>
      </c>
      <c r="G46" s="35">
        <f>IF(F46=4,SkillLevelsForRAM!J46,IF(F46=3,SkillLevelsForRAM!I46,IF(F46=2,SkillLevelsForRAM!H46,IF(F46=1,SkillLevelsForRAM!G46,IF(F46=0,SkillLevelsForRAM!F46,"")))))</f>
        <v>0</v>
      </c>
      <c r="H46" s="35">
        <f>'RAM Scores'!E13</f>
        <v>0</v>
      </c>
      <c r="I46" s="35">
        <f>IF(H46=4,SkillLevelsForRAM!J46,IF(H46=3,SkillLevelsForRAM!I46,IF(H46=2,SkillLevelsForRAM!H46,IF(H46=1,SkillLevelsForRAM!G46,IF(H46=0,SkillLevelsForRAM!F46,"")))))</f>
        <v>0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25">
      <c r="A49" s="7"/>
      <c r="B49" s="7"/>
      <c r="C49" s="7"/>
      <c r="D49" s="40" t="s">
        <v>22</v>
      </c>
      <c r="E49" s="40" t="s">
        <v>23</v>
      </c>
      <c r="F49" s="35">
        <f>'RAM Scores'!D9</f>
        <v>0</v>
      </c>
      <c r="G49" s="35">
        <f>'RAM Scores'!E9</f>
        <v>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25">
      <c r="A50" s="7"/>
      <c r="B50" s="7"/>
      <c r="C50" s="7"/>
      <c r="D50" s="40" t="s">
        <v>24</v>
      </c>
      <c r="E50" s="40" t="s">
        <v>25</v>
      </c>
      <c r="F50" s="35">
        <f>'RAM Scores'!D10</f>
        <v>0</v>
      </c>
      <c r="G50" s="35">
        <f>'RAM Scores'!E10</f>
        <v>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25">
      <c r="A51" s="7"/>
      <c r="B51" s="7"/>
      <c r="C51" s="7"/>
      <c r="D51" s="40" t="s">
        <v>26</v>
      </c>
      <c r="E51" s="40" t="s">
        <v>27</v>
      </c>
      <c r="F51" s="35">
        <f>'RAM Scores'!D11</f>
        <v>0</v>
      </c>
      <c r="G51" s="35">
        <f>'RAM Scores'!E11</f>
        <v>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25">
      <c r="A52" s="7"/>
      <c r="B52" s="7"/>
      <c r="C52" s="7"/>
      <c r="D52" s="40" t="s">
        <v>28</v>
      </c>
      <c r="E52" s="40" t="s">
        <v>29</v>
      </c>
      <c r="F52" s="35">
        <f>'RAM Scores'!D12</f>
        <v>0</v>
      </c>
      <c r="G52" s="35">
        <f>'RAM Scores'!E12</f>
        <v>0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25">
      <c r="A53" s="7"/>
      <c r="B53" s="7"/>
      <c r="C53" s="7"/>
      <c r="D53" s="40" t="s">
        <v>30</v>
      </c>
      <c r="E53" s="40" t="s">
        <v>31</v>
      </c>
      <c r="F53" s="35">
        <f>'RAM Scores'!D13</f>
        <v>0</v>
      </c>
      <c r="G53" s="35">
        <f>'RAM Scores'!E13</f>
        <v>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25">
      <c r="A54" s="7"/>
      <c r="B54" s="7"/>
      <c r="C54" s="7"/>
      <c r="D54" s="41" t="s">
        <v>132</v>
      </c>
      <c r="E54" s="41" t="s">
        <v>144</v>
      </c>
      <c r="F54" s="35">
        <f t="shared" ref="F54:G54" si="0">MAX(F49:F53)</f>
        <v>0</v>
      </c>
      <c r="G54" s="35">
        <f t="shared" si="0"/>
        <v>0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HaRLjX9loT6Vu8p0Dy9s8KAbsERgHSxv0Ec7GGeLj1qCVFR3EhymlcsOA9FtcdcJcmvFjh4IpxcFN5qlhTvvfA==" saltValue="3VQO2AqojtqnRXxEMKIpMQ==" spinCount="100000" sheet="1" objects="1" scenarios="1"/>
  <mergeCells count="39">
    <mergeCell ref="B35:B37"/>
    <mergeCell ref="B38:B40"/>
    <mergeCell ref="B43:B44"/>
    <mergeCell ref="C43:C44"/>
    <mergeCell ref="A33:A40"/>
    <mergeCell ref="A41:A46"/>
    <mergeCell ref="C35:C37"/>
    <mergeCell ref="C38:C40"/>
    <mergeCell ref="B1:B2"/>
    <mergeCell ref="C1:C2"/>
    <mergeCell ref="A24:A32"/>
    <mergeCell ref="B24:B25"/>
    <mergeCell ref="B26:B27"/>
    <mergeCell ref="B31:B32"/>
    <mergeCell ref="C31:C32"/>
    <mergeCell ref="C24:C25"/>
    <mergeCell ref="C26:C27"/>
    <mergeCell ref="B17:B18"/>
    <mergeCell ref="C17:C18"/>
    <mergeCell ref="B20:B21"/>
    <mergeCell ref="C20:C21"/>
    <mergeCell ref="B22:B23"/>
    <mergeCell ref="C22:C23"/>
    <mergeCell ref="D1:D2"/>
    <mergeCell ref="E1:E2"/>
    <mergeCell ref="F1:I1"/>
    <mergeCell ref="A3:A10"/>
    <mergeCell ref="B15:B16"/>
    <mergeCell ref="C15:C16"/>
    <mergeCell ref="B9:B10"/>
    <mergeCell ref="C9:C10"/>
    <mergeCell ref="A11:A23"/>
    <mergeCell ref="B11:B12"/>
    <mergeCell ref="C11:C12"/>
    <mergeCell ref="B13:B14"/>
    <mergeCell ref="C13:C14"/>
    <mergeCell ref="B7:B8"/>
    <mergeCell ref="C7:C8"/>
    <mergeCell ref="A1:A2"/>
  </mergeCells>
  <pageMargins left="0.7" right="0.7" top="0.75" bottom="0.75" header="0" footer="0"/>
  <pageSetup paperSize="9" orientation="portrait"/>
  <ignoredErrors>
    <ignoredError sqref="F10 F23 H3:H46 F25 F2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B1:E1000"/>
  <sheetViews>
    <sheetView workbookViewId="0">
      <selection activeCell="D15" sqref="D15"/>
    </sheetView>
  </sheetViews>
  <sheetFormatPr defaultColWidth="14.42578125" defaultRowHeight="15" customHeight="1" x14ac:dyDescent="0.25"/>
  <cols>
    <col min="1" max="1" width="3.42578125" customWidth="1"/>
    <col min="2" max="2" width="9.5703125" customWidth="1"/>
    <col min="3" max="3" width="20.5703125" customWidth="1"/>
    <col min="4" max="4" width="73.42578125" customWidth="1"/>
    <col min="5" max="5" width="44.42578125" customWidth="1"/>
    <col min="6" max="26" width="8.7109375" customWidth="1"/>
  </cols>
  <sheetData>
    <row r="1" spans="2:5" ht="14.25" customHeight="1" x14ac:dyDescent="0.25"/>
    <row r="2" spans="2:5" x14ac:dyDescent="0.25">
      <c r="B2" s="43" t="s">
        <v>145</v>
      </c>
      <c r="C2" s="43" t="s">
        <v>146</v>
      </c>
      <c r="D2" s="46" t="s">
        <v>147</v>
      </c>
      <c r="E2" s="47" t="s">
        <v>148</v>
      </c>
    </row>
    <row r="3" spans="2:5" x14ac:dyDescent="0.25">
      <c r="B3" s="48">
        <v>0</v>
      </c>
      <c r="C3" s="48" t="s">
        <v>12</v>
      </c>
      <c r="D3" s="45" t="s">
        <v>279</v>
      </c>
      <c r="E3" s="45" t="s">
        <v>149</v>
      </c>
    </row>
    <row r="4" spans="2:5" ht="30" x14ac:dyDescent="0.25">
      <c r="B4" s="48">
        <v>1</v>
      </c>
      <c r="C4" s="48" t="s">
        <v>275</v>
      </c>
      <c r="D4" s="45" t="s">
        <v>280</v>
      </c>
      <c r="E4" s="45" t="s">
        <v>281</v>
      </c>
    </row>
    <row r="5" spans="2:5" ht="30" x14ac:dyDescent="0.25">
      <c r="B5" s="48">
        <v>2</v>
      </c>
      <c r="C5" s="48" t="s">
        <v>276</v>
      </c>
      <c r="D5" s="45" t="s">
        <v>282</v>
      </c>
      <c r="E5" s="45" t="s">
        <v>150</v>
      </c>
    </row>
    <row r="6" spans="2:5" ht="30" x14ac:dyDescent="0.25">
      <c r="B6" s="48">
        <v>3</v>
      </c>
      <c r="C6" s="48" t="s">
        <v>277</v>
      </c>
      <c r="D6" s="45" t="s">
        <v>283</v>
      </c>
      <c r="E6" s="45" t="s">
        <v>151</v>
      </c>
    </row>
    <row r="7" spans="2:5" ht="30" x14ac:dyDescent="0.25">
      <c r="B7" s="48">
        <v>4</v>
      </c>
      <c r="C7" s="48" t="s">
        <v>152</v>
      </c>
      <c r="D7" s="45" t="s">
        <v>284</v>
      </c>
      <c r="E7" s="45" t="s">
        <v>153</v>
      </c>
    </row>
    <row r="8" spans="2:5" ht="14.25" customHeight="1" x14ac:dyDescent="0.25"/>
    <row r="9" spans="2:5" ht="14.25" customHeight="1" x14ac:dyDescent="0.25"/>
    <row r="10" spans="2:5" ht="14.25" customHeight="1" x14ac:dyDescent="0.25"/>
    <row r="11" spans="2:5" ht="14.25" customHeight="1" x14ac:dyDescent="0.25"/>
    <row r="12" spans="2:5" ht="14.25" customHeight="1" x14ac:dyDescent="0.25"/>
    <row r="13" spans="2:5" ht="14.25" customHeight="1" x14ac:dyDescent="0.25"/>
    <row r="14" spans="2:5" ht="14.25" customHeight="1" x14ac:dyDescent="0.25"/>
    <row r="15" spans="2:5" ht="14.25" customHeight="1" x14ac:dyDescent="0.25"/>
    <row r="16" spans="2:5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D1000"/>
  <sheetViews>
    <sheetView workbookViewId="0">
      <selection activeCell="D32" sqref="D32"/>
    </sheetView>
  </sheetViews>
  <sheetFormatPr defaultColWidth="14.42578125" defaultRowHeight="15" customHeight="1" x14ac:dyDescent="0.25"/>
  <cols>
    <col min="1" max="1" width="8.7109375" customWidth="1"/>
    <col min="2" max="2" width="19.85546875" customWidth="1"/>
    <col min="3" max="3" width="36.42578125" customWidth="1"/>
    <col min="4" max="4" width="97.140625" customWidth="1"/>
    <col min="5" max="26" width="8.7109375" customWidth="1"/>
  </cols>
  <sheetData>
    <row r="1" spans="1:4" ht="14.25" customHeight="1" x14ac:dyDescent="0.3">
      <c r="A1" s="87" t="s">
        <v>285</v>
      </c>
      <c r="B1" s="88"/>
      <c r="C1" s="88"/>
      <c r="D1" s="88"/>
    </row>
    <row r="2" spans="1:4" ht="14.25" customHeight="1" x14ac:dyDescent="0.25">
      <c r="A2" s="49" t="s">
        <v>154</v>
      </c>
      <c r="B2" s="50" t="s">
        <v>155</v>
      </c>
      <c r="C2" s="49" t="s">
        <v>156</v>
      </c>
      <c r="D2" s="51" t="s">
        <v>157</v>
      </c>
    </row>
    <row r="3" spans="1:4" ht="30" x14ac:dyDescent="0.25">
      <c r="A3" s="84">
        <v>1</v>
      </c>
      <c r="B3" s="85" t="s">
        <v>85</v>
      </c>
      <c r="C3" s="86" t="s">
        <v>158</v>
      </c>
      <c r="D3" s="52" t="s">
        <v>159</v>
      </c>
    </row>
    <row r="4" spans="1:4" x14ac:dyDescent="0.25">
      <c r="A4" s="84"/>
      <c r="B4" s="85"/>
      <c r="C4" s="86"/>
      <c r="D4" s="52" t="s">
        <v>160</v>
      </c>
    </row>
    <row r="5" spans="1:4" x14ac:dyDescent="0.25">
      <c r="A5" s="84"/>
      <c r="B5" s="85"/>
      <c r="C5" s="86"/>
      <c r="D5" s="52" t="s">
        <v>161</v>
      </c>
    </row>
    <row r="6" spans="1:4" x14ac:dyDescent="0.25">
      <c r="A6" s="84"/>
      <c r="B6" s="85"/>
      <c r="C6" s="86"/>
      <c r="D6" s="52" t="s">
        <v>162</v>
      </c>
    </row>
    <row r="7" spans="1:4" ht="30" x14ac:dyDescent="0.25">
      <c r="A7" s="84">
        <v>2</v>
      </c>
      <c r="B7" s="85" t="s">
        <v>86</v>
      </c>
      <c r="C7" s="86" t="s">
        <v>163</v>
      </c>
      <c r="D7" s="52" t="s">
        <v>286</v>
      </c>
    </row>
    <row r="8" spans="1:4" x14ac:dyDescent="0.25">
      <c r="A8" s="84"/>
      <c r="B8" s="85"/>
      <c r="C8" s="86"/>
      <c r="D8" s="52" t="s">
        <v>164</v>
      </c>
    </row>
    <row r="9" spans="1:4" x14ac:dyDescent="0.25">
      <c r="A9" s="84"/>
      <c r="B9" s="85"/>
      <c r="C9" s="86"/>
      <c r="D9" s="52" t="s">
        <v>165</v>
      </c>
    </row>
    <row r="10" spans="1:4" x14ac:dyDescent="0.25">
      <c r="A10" s="84">
        <v>3</v>
      </c>
      <c r="B10" s="85" t="s">
        <v>87</v>
      </c>
      <c r="C10" s="86" t="s">
        <v>166</v>
      </c>
      <c r="D10" s="52" t="s">
        <v>167</v>
      </c>
    </row>
    <row r="11" spans="1:4" x14ac:dyDescent="0.25">
      <c r="A11" s="84"/>
      <c r="B11" s="85"/>
      <c r="C11" s="86"/>
      <c r="D11" s="52" t="s">
        <v>168</v>
      </c>
    </row>
    <row r="12" spans="1:4" x14ac:dyDescent="0.25">
      <c r="A12" s="84"/>
      <c r="B12" s="85"/>
      <c r="C12" s="86"/>
      <c r="D12" s="52" t="s">
        <v>169</v>
      </c>
    </row>
    <row r="13" spans="1:4" x14ac:dyDescent="0.25">
      <c r="A13" s="84"/>
      <c r="B13" s="85"/>
      <c r="C13" s="86"/>
      <c r="D13" s="52" t="s">
        <v>170</v>
      </c>
    </row>
    <row r="14" spans="1:4" x14ac:dyDescent="0.25">
      <c r="A14" s="84">
        <v>4</v>
      </c>
      <c r="B14" s="85" t="s">
        <v>88</v>
      </c>
      <c r="C14" s="86" t="s">
        <v>171</v>
      </c>
      <c r="D14" s="52" t="s">
        <v>172</v>
      </c>
    </row>
    <row r="15" spans="1:4" x14ac:dyDescent="0.25">
      <c r="A15" s="84"/>
      <c r="B15" s="85"/>
      <c r="C15" s="86"/>
      <c r="D15" s="52" t="s">
        <v>173</v>
      </c>
    </row>
    <row r="16" spans="1:4" x14ac:dyDescent="0.25">
      <c r="A16" s="84"/>
      <c r="B16" s="85"/>
      <c r="C16" s="86"/>
      <c r="D16" s="52" t="s">
        <v>174</v>
      </c>
    </row>
    <row r="17" spans="1:4" x14ac:dyDescent="0.25">
      <c r="A17" s="84">
        <v>5</v>
      </c>
      <c r="B17" s="85" t="s">
        <v>89</v>
      </c>
      <c r="C17" s="86" t="s">
        <v>175</v>
      </c>
      <c r="D17" s="52" t="s">
        <v>176</v>
      </c>
    </row>
    <row r="18" spans="1:4" x14ac:dyDescent="0.25">
      <c r="A18" s="84"/>
      <c r="B18" s="85"/>
      <c r="C18" s="86"/>
      <c r="D18" s="52" t="s">
        <v>177</v>
      </c>
    </row>
    <row r="19" spans="1:4" x14ac:dyDescent="0.25">
      <c r="A19" s="84"/>
      <c r="B19" s="85"/>
      <c r="C19" s="86"/>
      <c r="D19" s="52" t="s">
        <v>178</v>
      </c>
    </row>
    <row r="20" spans="1:4" x14ac:dyDescent="0.25">
      <c r="A20" s="84">
        <v>6</v>
      </c>
      <c r="B20" s="85" t="s">
        <v>90</v>
      </c>
      <c r="C20" s="86" t="s">
        <v>179</v>
      </c>
      <c r="D20" s="52" t="s">
        <v>180</v>
      </c>
    </row>
    <row r="21" spans="1:4" x14ac:dyDescent="0.25">
      <c r="A21" s="84"/>
      <c r="B21" s="85"/>
      <c r="C21" s="86"/>
      <c r="D21" s="52" t="s">
        <v>181</v>
      </c>
    </row>
    <row r="22" spans="1:4" ht="30" x14ac:dyDescent="0.25">
      <c r="A22" s="84"/>
      <c r="B22" s="85"/>
      <c r="C22" s="86"/>
      <c r="D22" s="52" t="s">
        <v>287</v>
      </c>
    </row>
    <row r="23" spans="1:4" ht="14.25" customHeight="1" x14ac:dyDescent="0.25"/>
    <row r="24" spans="1:4" ht="14.25" customHeight="1" x14ac:dyDescent="0.25"/>
    <row r="25" spans="1:4" ht="14.25" customHeight="1" x14ac:dyDescent="0.25"/>
    <row r="26" spans="1:4" ht="14.25" customHeight="1" x14ac:dyDescent="0.25"/>
    <row r="27" spans="1:4" ht="14.25" customHeight="1" x14ac:dyDescent="0.25"/>
    <row r="28" spans="1:4" ht="14.25" customHeight="1" x14ac:dyDescent="0.25"/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9">
    <mergeCell ref="A1:D1"/>
    <mergeCell ref="A3:A6"/>
    <mergeCell ref="B3:B6"/>
    <mergeCell ref="C3:C6"/>
    <mergeCell ref="A7:A9"/>
    <mergeCell ref="B7:B9"/>
    <mergeCell ref="C7:C9"/>
    <mergeCell ref="B17:B19"/>
    <mergeCell ref="C17:C19"/>
    <mergeCell ref="A20:A22"/>
    <mergeCell ref="B20:B22"/>
    <mergeCell ref="C20:C22"/>
    <mergeCell ref="A17:A19"/>
    <mergeCell ref="A10:A13"/>
    <mergeCell ref="B10:B13"/>
    <mergeCell ref="C10:C13"/>
    <mergeCell ref="A14:A16"/>
    <mergeCell ref="B14:B16"/>
    <mergeCell ref="C14:C16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D1000"/>
  <sheetViews>
    <sheetView workbookViewId="0">
      <selection activeCell="C27" sqref="C27:C30"/>
    </sheetView>
  </sheetViews>
  <sheetFormatPr defaultColWidth="14.42578125" defaultRowHeight="15" customHeight="1" x14ac:dyDescent="0.25"/>
  <cols>
    <col min="1" max="1" width="8.7109375" customWidth="1"/>
    <col min="2" max="2" width="21.5703125" customWidth="1"/>
    <col min="3" max="3" width="36.42578125" customWidth="1"/>
    <col min="4" max="4" width="75.140625" customWidth="1"/>
    <col min="5" max="26" width="8.7109375" customWidth="1"/>
  </cols>
  <sheetData>
    <row r="1" spans="1:4" ht="14.25" customHeight="1" x14ac:dyDescent="0.3">
      <c r="A1" s="94" t="s">
        <v>320</v>
      </c>
      <c r="B1" s="88"/>
      <c r="C1" s="88"/>
      <c r="D1" s="88"/>
    </row>
    <row r="2" spans="1:4" ht="14.25" customHeight="1" x14ac:dyDescent="0.25">
      <c r="A2" s="44" t="s">
        <v>182</v>
      </c>
      <c r="B2" s="48" t="s">
        <v>155</v>
      </c>
      <c r="C2" s="44" t="s">
        <v>156</v>
      </c>
      <c r="D2" s="53" t="s">
        <v>157</v>
      </c>
    </row>
    <row r="3" spans="1:4" x14ac:dyDescent="0.25">
      <c r="A3" s="92">
        <v>7</v>
      </c>
      <c r="B3" s="90" t="s">
        <v>92</v>
      </c>
      <c r="C3" s="91" t="s">
        <v>183</v>
      </c>
      <c r="D3" s="45" t="s">
        <v>184</v>
      </c>
    </row>
    <row r="4" spans="1:4" ht="30" x14ac:dyDescent="0.25">
      <c r="A4" s="92"/>
      <c r="B4" s="90"/>
      <c r="C4" s="91"/>
      <c r="D4" s="45" t="s">
        <v>288</v>
      </c>
    </row>
    <row r="5" spans="1:4" x14ac:dyDescent="0.25">
      <c r="A5" s="92"/>
      <c r="B5" s="90"/>
      <c r="C5" s="91"/>
      <c r="D5" s="45" t="s">
        <v>185</v>
      </c>
    </row>
    <row r="6" spans="1:4" x14ac:dyDescent="0.25">
      <c r="A6" s="92"/>
      <c r="B6" s="90"/>
      <c r="C6" s="91"/>
      <c r="D6" s="45" t="s">
        <v>289</v>
      </c>
    </row>
    <row r="7" spans="1:4" x14ac:dyDescent="0.25">
      <c r="A7" s="92"/>
      <c r="B7" s="90"/>
      <c r="C7" s="91"/>
      <c r="D7" s="45" t="s">
        <v>290</v>
      </c>
    </row>
    <row r="8" spans="1:4" x14ac:dyDescent="0.25">
      <c r="A8" s="92"/>
      <c r="B8" s="90"/>
      <c r="C8" s="91"/>
      <c r="D8" s="45" t="s">
        <v>186</v>
      </c>
    </row>
    <row r="9" spans="1:4" x14ac:dyDescent="0.25">
      <c r="A9" s="92">
        <v>8</v>
      </c>
      <c r="B9" s="90" t="s">
        <v>93</v>
      </c>
      <c r="C9" s="91" t="s">
        <v>187</v>
      </c>
      <c r="D9" s="45" t="s">
        <v>188</v>
      </c>
    </row>
    <row r="10" spans="1:4" x14ac:dyDescent="0.25">
      <c r="A10" s="92"/>
      <c r="B10" s="90"/>
      <c r="C10" s="91"/>
      <c r="D10" s="45" t="s">
        <v>189</v>
      </c>
    </row>
    <row r="11" spans="1:4" x14ac:dyDescent="0.25">
      <c r="A11" s="92"/>
      <c r="B11" s="90"/>
      <c r="C11" s="91"/>
      <c r="D11" s="45" t="s">
        <v>190</v>
      </c>
    </row>
    <row r="12" spans="1:4" ht="18" customHeight="1" x14ac:dyDescent="0.25">
      <c r="A12" s="92">
        <v>9</v>
      </c>
      <c r="B12" s="90" t="s">
        <v>94</v>
      </c>
      <c r="C12" s="91" t="s">
        <v>191</v>
      </c>
      <c r="D12" s="45" t="s">
        <v>192</v>
      </c>
    </row>
    <row r="13" spans="1:4" ht="18" customHeight="1" x14ac:dyDescent="0.25">
      <c r="A13" s="92"/>
      <c r="B13" s="90"/>
      <c r="C13" s="91"/>
      <c r="D13" s="45" t="s">
        <v>193</v>
      </c>
    </row>
    <row r="14" spans="1:4" ht="18" customHeight="1" x14ac:dyDescent="0.25">
      <c r="A14" s="92"/>
      <c r="B14" s="90"/>
      <c r="C14" s="91"/>
      <c r="D14" s="45" t="s">
        <v>194</v>
      </c>
    </row>
    <row r="15" spans="1:4" x14ac:dyDescent="0.25">
      <c r="A15" s="92">
        <v>10</v>
      </c>
      <c r="B15" s="90" t="s">
        <v>95</v>
      </c>
      <c r="C15" s="91" t="s">
        <v>195</v>
      </c>
      <c r="D15" s="45" t="s">
        <v>196</v>
      </c>
    </row>
    <row r="16" spans="1:4" x14ac:dyDescent="0.25">
      <c r="A16" s="92"/>
      <c r="B16" s="90"/>
      <c r="C16" s="91"/>
      <c r="D16" s="45" t="s">
        <v>197</v>
      </c>
    </row>
    <row r="17" spans="1:4" x14ac:dyDescent="0.25">
      <c r="A17" s="92"/>
      <c r="B17" s="90"/>
      <c r="C17" s="91"/>
      <c r="D17" s="45" t="s">
        <v>198</v>
      </c>
    </row>
    <row r="18" spans="1:4" x14ac:dyDescent="0.25">
      <c r="A18" s="92"/>
      <c r="B18" s="90"/>
      <c r="C18" s="91"/>
      <c r="D18" s="45" t="s">
        <v>199</v>
      </c>
    </row>
    <row r="19" spans="1:4" x14ac:dyDescent="0.25">
      <c r="A19" s="92">
        <v>11</v>
      </c>
      <c r="B19" s="90" t="s">
        <v>96</v>
      </c>
      <c r="C19" s="91" t="s">
        <v>200</v>
      </c>
      <c r="D19" s="45" t="s">
        <v>291</v>
      </c>
    </row>
    <row r="20" spans="1:4" x14ac:dyDescent="0.25">
      <c r="A20" s="92"/>
      <c r="B20" s="90"/>
      <c r="C20" s="91"/>
      <c r="D20" s="45" t="s">
        <v>201</v>
      </c>
    </row>
    <row r="21" spans="1:4" x14ac:dyDescent="0.25">
      <c r="A21" s="92"/>
      <c r="B21" s="90"/>
      <c r="C21" s="91"/>
      <c r="D21" s="45" t="s">
        <v>292</v>
      </c>
    </row>
    <row r="22" spans="1:4" x14ac:dyDescent="0.25">
      <c r="A22" s="92"/>
      <c r="B22" s="90"/>
      <c r="C22" s="91"/>
      <c r="D22" s="45" t="s">
        <v>293</v>
      </c>
    </row>
    <row r="23" spans="1:4" x14ac:dyDescent="0.25">
      <c r="A23" s="92">
        <v>12</v>
      </c>
      <c r="B23" s="93" t="s">
        <v>97</v>
      </c>
      <c r="C23" s="91" t="s">
        <v>202</v>
      </c>
      <c r="D23" s="45" t="s">
        <v>203</v>
      </c>
    </row>
    <row r="24" spans="1:4" x14ac:dyDescent="0.25">
      <c r="A24" s="92"/>
      <c r="B24" s="93"/>
      <c r="C24" s="91"/>
      <c r="D24" s="45" t="s">
        <v>204</v>
      </c>
    </row>
    <row r="25" spans="1:4" x14ac:dyDescent="0.25">
      <c r="A25" s="92"/>
      <c r="B25" s="93"/>
      <c r="C25" s="91"/>
      <c r="D25" s="45" t="s">
        <v>294</v>
      </c>
    </row>
    <row r="26" spans="1:4" x14ac:dyDescent="0.25">
      <c r="A26" s="92"/>
      <c r="B26" s="93"/>
      <c r="C26" s="91"/>
      <c r="D26" s="45" t="s">
        <v>205</v>
      </c>
    </row>
    <row r="27" spans="1:4" x14ac:dyDescent="0.25">
      <c r="A27" s="89">
        <v>13</v>
      </c>
      <c r="B27" s="90" t="s">
        <v>98</v>
      </c>
      <c r="C27" s="91" t="s">
        <v>206</v>
      </c>
      <c r="D27" s="45" t="s">
        <v>207</v>
      </c>
    </row>
    <row r="28" spans="1:4" x14ac:dyDescent="0.25">
      <c r="A28" s="89"/>
      <c r="B28" s="90"/>
      <c r="C28" s="91"/>
      <c r="D28" s="45" t="s">
        <v>208</v>
      </c>
    </row>
    <row r="29" spans="1:4" x14ac:dyDescent="0.25">
      <c r="A29" s="89"/>
      <c r="B29" s="90"/>
      <c r="C29" s="91"/>
      <c r="D29" s="45" t="s">
        <v>295</v>
      </c>
    </row>
    <row r="30" spans="1:4" x14ac:dyDescent="0.25">
      <c r="A30" s="89"/>
      <c r="B30" s="90"/>
      <c r="C30" s="91"/>
      <c r="D30" s="45" t="s">
        <v>209</v>
      </c>
    </row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2">
    <mergeCell ref="B23:B26"/>
    <mergeCell ref="C23:C26"/>
    <mergeCell ref="A1:D1"/>
    <mergeCell ref="A3:A8"/>
    <mergeCell ref="B3:B8"/>
    <mergeCell ref="C3:C8"/>
    <mergeCell ref="A27:A30"/>
    <mergeCell ref="B27:B30"/>
    <mergeCell ref="C27:C30"/>
    <mergeCell ref="A9:A11"/>
    <mergeCell ref="B9:B11"/>
    <mergeCell ref="C9:C11"/>
    <mergeCell ref="A12:A14"/>
    <mergeCell ref="B12:B14"/>
    <mergeCell ref="C12:C14"/>
    <mergeCell ref="A15:A18"/>
    <mergeCell ref="B15:B18"/>
    <mergeCell ref="C15:C18"/>
    <mergeCell ref="A19:A22"/>
    <mergeCell ref="B19:B22"/>
    <mergeCell ref="C19:C22"/>
    <mergeCell ref="A23:A2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RAM Scores</vt:lpstr>
      <vt:lpstr>Staff Skill Levels</vt:lpstr>
      <vt:lpstr>Competency Audit Results</vt:lpstr>
      <vt:lpstr>SkillLevelsForRAM</vt:lpstr>
      <vt:lpstr>SkillLevelCounts</vt:lpstr>
      <vt:lpstr>OrgSkillLevelsForRAM</vt:lpstr>
      <vt:lpstr>Skill Levels</vt:lpstr>
      <vt:lpstr>Governance etc.</vt:lpstr>
      <vt:lpstr>Comms &amp; Advocacy</vt:lpstr>
      <vt:lpstr>Info Technology</vt:lpstr>
      <vt:lpstr>Legal and Social</vt:lpstr>
      <vt:lpstr>Digital Preservation</vt:lpstr>
      <vt:lpstr>PickLists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McMeekin</dc:creator>
  <cp:lastModifiedBy>Amy Currie</cp:lastModifiedBy>
  <dcterms:created xsi:type="dcterms:W3CDTF">2022-03-25T12:31:42Z</dcterms:created>
  <dcterms:modified xsi:type="dcterms:W3CDTF">2025-05-22T10:29:41Z</dcterms:modified>
</cp:coreProperties>
</file>